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bandy-my.sharepoint.com/personal/joni_toivola_salibandy_fi/Documents/Documents/Salibandyliitto/Olosuhteet/"/>
    </mc:Choice>
  </mc:AlternateContent>
  <xr:revisionPtr revIDLastSave="0" documentId="8_{9909A701-03D0-4A83-9577-CD4A2117DE88}" xr6:coauthVersionLast="47" xr6:coauthVersionMax="47" xr10:uidLastSave="{00000000-0000-0000-0000-000000000000}"/>
  <bookViews>
    <workbookView xWindow="-110" yWindow="-110" windowWidth="19420" windowHeight="10300" tabRatio="253" xr2:uid="{728E919F-8C89-43E8-86D8-59A78B038041}"/>
  </bookViews>
  <sheets>
    <sheet name="Kerättävä data" sheetId="1" r:id="rId1"/>
    <sheet name="LIPAS-näkymä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C39" i="1"/>
  <c r="AG34" i="1" l="1"/>
  <c r="AF34" i="1"/>
  <c r="AE34" i="1"/>
  <c r="AD34" i="1"/>
  <c r="AC34" i="1"/>
  <c r="AB34" i="1"/>
  <c r="E121" i="1"/>
  <c r="F121" i="1"/>
  <c r="G121" i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D121" i="1"/>
  <c r="AA34" i="1"/>
  <c r="Z34" i="1"/>
  <c r="Y34" i="1"/>
  <c r="X34" i="1"/>
  <c r="W34" i="1"/>
  <c r="V34" i="1"/>
  <c r="U34" i="1"/>
  <c r="T34" i="1"/>
  <c r="S34" i="1"/>
  <c r="R55" i="1"/>
  <c r="R51" i="1"/>
  <c r="R47" i="1"/>
  <c r="R34" i="1"/>
  <c r="R14" i="1"/>
  <c r="Q34" i="1"/>
  <c r="P55" i="1"/>
  <c r="P51" i="1"/>
  <c r="P47" i="1"/>
  <c r="P34" i="1"/>
  <c r="P14" i="1"/>
  <c r="O47" i="1"/>
  <c r="O34" i="1"/>
  <c r="O14" i="1"/>
  <c r="N34" i="1"/>
  <c r="M34" i="1"/>
  <c r="C115" i="2"/>
  <c r="D115" i="2"/>
  <c r="E115" i="2"/>
  <c r="L34" i="1"/>
  <c r="D34" i="1"/>
  <c r="E34" i="1"/>
  <c r="F34" i="1"/>
  <c r="G34" i="1"/>
  <c r="H34" i="1"/>
  <c r="I34" i="1"/>
  <c r="J34" i="1"/>
  <c r="K34" i="1"/>
  <c r="C34" i="1"/>
  <c r="K14" i="1"/>
  <c r="J14" i="1"/>
  <c r="G55" i="1"/>
  <c r="G51" i="1"/>
  <c r="G47" i="1"/>
  <c r="G17" i="1"/>
  <c r="B1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tc={C3DC11A2-10BB-4DD4-BA9D-1F3545F2A8CB}</author>
    <author>tc={4D44CA54-97BE-4C74-8DB2-12C3DFB3D911}</author>
    <author>Mikko Kaksonen</author>
    <author>tc={5E7905BC-40A4-4390-8F0E-162D39D5FB68}</author>
    <author>tc={4B89CA15-9B42-4A14-8854-19F156035F5D}</author>
  </authors>
  <commentList>
    <comment ref="K35" authorId="0" shapeId="0" xr:uid="{C3DC11A2-10BB-4DD4-BA9D-1F3545F2A8CB}">
      <text>
        <t>[Kommenttiketju]
Excel-versiosi avulla voit lukea tämän kommenttiketjun, mutta siihen tehdyt muutokset poistetaan, jos tiedosto avataan uudemmassa Excel-versiossa. Lisätietoja: https://go.microsoft.com/fwlink/?linkid=870924
Kommentti:
    Suojattuihin tolppiin 1,8</t>
      </text>
    </comment>
    <comment ref="K36" authorId="1" shapeId="0" xr:uid="{4D44CA54-97BE-4C74-8DB2-12C3DFB3D911}">
      <text>
        <t>[Kommenttiketju]
Excel-versiosi avulla voit lukea tämän kommenttiketjun, mutta siihen tehdyt muutokset poistetaan, jos tiedosto avataan uudemmassa Excel-versiossa. Lisätietoja: https://go.microsoft.com/fwlink/?linkid=870924
Kommentti:
    Suojattuihin tolppiin 1,75</t>
      </text>
    </comment>
    <comment ref="N37" authorId="2" shapeId="0" xr:uid="{1D202FE4-CFB2-49FE-BE4A-0FE34392229F}">
      <text>
        <r>
          <rPr>
            <b/>
            <sz val="9"/>
            <color indexed="81"/>
            <rFont val="Tahoma"/>
            <family val="2"/>
          </rPr>
          <t>Etäisyys toimitsijapöydän ja kaukalon välillä.</t>
        </r>
      </text>
    </comment>
    <comment ref="F46" authorId="3" shapeId="0" xr:uid="{5E7905BC-40A4-4390-8F0E-162D39D5FB68}">
      <text>
        <t>[Kommenttiketju]
Excel-versiosi avulla voit lukea tämän kommenttiketjun, mutta siihen tehdyt muutokset poistetaan, jos tiedosto avataan uudemmassa Excel-versiossa. Lisätietoja: https://go.microsoft.com/fwlink/?linkid=870924
Kommentti:
    Koti- ja vierasjoukkueilla</t>
      </text>
    </comment>
    <comment ref="F54" authorId="4" shapeId="0" xr:uid="{4B89CA15-9B42-4A14-8854-19F156035F5D}">
      <text>
        <t>[Kommenttiketju]
Excel-versiosi avulla voit lukea tämän kommenttiketjun, mutta siihen tehdyt muutokset poistetaan, jos tiedosto avataan uudemmassa Excel-versiossa. Lisätietoja: https://go.microsoft.com/fwlink/?linkid=870924
Kommentti:
    Erotuomareiden pukukoppi</t>
      </text>
    </comment>
  </commentList>
</comments>
</file>

<file path=xl/sharedStrings.xml><?xml version="1.0" encoding="utf-8"?>
<sst xmlns="http://schemas.openxmlformats.org/spreadsheetml/2006/main" count="2374" uniqueCount="907">
  <si>
    <t>1.</t>
  </si>
  <si>
    <t>Hallin nimi</t>
  </si>
  <si>
    <t>Nurmon liikuntahalli</t>
  </si>
  <si>
    <t>Seinäjoen uimahalli-urheilutalo</t>
  </si>
  <si>
    <t>Lippumäen uima-liikuntahalli</t>
  </si>
  <si>
    <t>Kupittaan palloiluhalli, Kiinteistö Oy Sportcity</t>
  </si>
  <si>
    <t>Energia Areena</t>
  </si>
  <si>
    <t>Lappeenrannan urheilutalo</t>
  </si>
  <si>
    <t>Krankka-areena</t>
  </si>
  <si>
    <t>Kastellin Monitoimitalo</t>
  </si>
  <si>
    <t>Tähtihalli</t>
  </si>
  <si>
    <t>Lahti Energia Areena</t>
  </si>
  <si>
    <t>Spiral-halli</t>
  </si>
  <si>
    <t>Pirkkalan vapaa-aikakeskus</t>
  </si>
  <si>
    <t>Iittalan liikuntahalli</t>
  </si>
  <si>
    <t>Arkadia-halli</t>
  </si>
  <si>
    <t>Loimua Areena</t>
  </si>
  <si>
    <t>Jokirinteen liikuntahalli</t>
  </si>
  <si>
    <t>Rauman kauppaoppilaitos / Jaakko Areena</t>
  </si>
  <si>
    <t>Porin urheilutalo</t>
  </si>
  <si>
    <t>Aurorahalli</t>
  </si>
  <si>
    <t>Otahalli</t>
  </si>
  <si>
    <t>Arena Center Myllypuro</t>
  </si>
  <si>
    <t>Tikkurilan Urheilutalo</t>
  </si>
  <si>
    <t>Arena Center Ruskeasuo</t>
  </si>
  <si>
    <t>Joensuu Areena</t>
  </si>
  <si>
    <t>Palokan koulukeskus</t>
  </si>
  <si>
    <t>Jyväskylän monitoimitalo</t>
  </si>
  <si>
    <t>Tapulin Liikuntakeskuksen Lehto- Areena</t>
  </si>
  <si>
    <t>Tapanilan Mosahalli</t>
  </si>
  <si>
    <t>Tapiolan Urheiluhalli</t>
  </si>
  <si>
    <t>BläkBoks</t>
  </si>
  <si>
    <t>Raholan Liikuntakeskus</t>
  </si>
  <si>
    <t>2.</t>
  </si>
  <si>
    <t>Hallin osoite</t>
  </si>
  <si>
    <t>Länsitie 30 50550 Nurmo</t>
  </si>
  <si>
    <t>Kirkkokatu 15, 60100 Seinäjoki</t>
  </si>
  <si>
    <t>Petosentie 8</t>
  </si>
  <si>
    <t>Lemminkäisenkatu 32 a, 20520 Turku</t>
  </si>
  <si>
    <t>Rajatorpantie 23, 01600 Vantaa</t>
  </si>
  <si>
    <t>Pohjolankatu 29, 53100 Lappeenranta</t>
  </si>
  <si>
    <t>Karintie 3, 91900 Liminka</t>
  </si>
  <si>
    <t>Sairaalantie 5, 90220 Oulu</t>
  </si>
  <si>
    <t>Urheilukuja 1-3, 66900 Uusikaarlepyy</t>
  </si>
  <si>
    <t>Salpausselänkatu 7, 15110 Lahti</t>
  </si>
  <si>
    <t>Juvankatu 16, 33710 Tampere</t>
  </si>
  <si>
    <t>Urheilutie 10, 33960 Pirkkala</t>
  </si>
  <si>
    <t>Hollaajantie 2, 14500 Iittala</t>
  </si>
  <si>
    <t>Lepsämäntie 5, 01800 Klaukkala</t>
  </si>
  <si>
    <t>Härkätie 17 B, 13600 Hämeenlinna</t>
  </si>
  <si>
    <t>Jokiniityntie 5, 02400 Kirkkonummi</t>
  </si>
  <si>
    <t>Satamakatu 26, 26100 Rauma</t>
  </si>
  <si>
    <t>Kuninkaanhaanaukio 12, 28130 Pori</t>
  </si>
  <si>
    <t>Jääkiekkotie 3, 06400 Porvoo</t>
  </si>
  <si>
    <t>Otaranta 6, 02150 Espoo</t>
  </si>
  <si>
    <t>Alakiventie 2, 00920 Helsinki</t>
  </si>
  <si>
    <t>Läntinen Valkoisenlähteentie 52, 01300 Vantaa</t>
  </si>
  <si>
    <t>Nauvontie 2, 00280 Helsinki</t>
  </si>
  <si>
    <t>Mehtimäenaukio 2, 80100 Joensuu</t>
  </si>
  <si>
    <t>Koivutie 5, 40270 Palokka</t>
  </si>
  <si>
    <t>Kuntoportti 3, 40700 Jyväskylä</t>
  </si>
  <si>
    <t>Henrik Forsiuksen tie 2, 00750 Helsinki</t>
  </si>
  <si>
    <t>Erätie 3, 00730 Helsinki</t>
  </si>
  <si>
    <t>Urheilupuistontie 2, 02200 Espoo</t>
  </si>
  <si>
    <t>Ideaparkinkatu 4, 37570 Lempäälä</t>
  </si>
  <si>
    <t>Teerivuorenkatu 2, 33300 Tampere</t>
  </si>
  <si>
    <t>3.</t>
  </si>
  <si>
    <t>Sähköpostiosoite</t>
  </si>
  <si>
    <t>kari.elomaa@seinajoki.fi</t>
  </si>
  <si>
    <t>lippumaki@kuopio.fi</t>
  </si>
  <si>
    <t>liikunta.palloiluhalli@turku.fi</t>
  </si>
  <si>
    <t>esa.nieminen@vantaa.fi</t>
  </si>
  <si>
    <t>urheilutalo@lappeenranta.fi</t>
  </si>
  <si>
    <t>pekka.sarkela@liminka.fi</t>
  </si>
  <si>
    <t>virastomestarit.kastelli@oulu.fi</t>
  </si>
  <si>
    <t>idrott@nykarleby.fi</t>
  </si>
  <si>
    <t>toimisto@spiral-salit.fi</t>
  </si>
  <si>
    <t>vapaa-aikakeskus@pirkkala.fi</t>
  </si>
  <si>
    <t>tero.laine@liikuntahallit.fi</t>
  </si>
  <si>
    <t>janne.raatikainen@sb-pro.fi</t>
  </si>
  <si>
    <t>loimua.areena@liikuntahallit.fi</t>
  </si>
  <si>
    <t>vesa.turunen@kirkkonummi.fi</t>
  </si>
  <si>
    <t>liikuntapalvelut@rauma.fi</t>
  </si>
  <si>
    <t>laitosmiehet.uimahalli@pori.fi / timo.lehtimaki@pori.fi</t>
  </si>
  <si>
    <t>max.roos@porvoo.fi</t>
  </si>
  <si>
    <t>toimisto@westendindians.fi</t>
  </si>
  <si>
    <t>myynti@arenacenter.fi</t>
  </si>
  <si>
    <t>urheilutalo.vahtimes@vantaa.fi</t>
  </si>
  <si>
    <t>markus.rosas@arenacenter.fi</t>
  </si>
  <si>
    <t>areena@joensuu.fi</t>
  </si>
  <si>
    <t>liikuntavaraukset@jyvaskyla.fi</t>
  </si>
  <si>
    <t>liikunta.monitoimitalo@jyvaskyla.fi</t>
  </si>
  <si>
    <t>myynti@tapulinliikuntakeskus.fi</t>
  </si>
  <si>
    <t>info@tapanilanurheilu.fi</t>
  </si>
  <si>
    <t>markus.juvakoski@espoo.fi</t>
  </si>
  <si>
    <t>toimisto@scclassic.com</t>
  </si>
  <si>
    <t>info@raholanliikuntakeskus.fi</t>
  </si>
  <si>
    <t>4.</t>
  </si>
  <si>
    <t>Puhelin</t>
  </si>
  <si>
    <t>040-774 8387</t>
  </si>
  <si>
    <t>0447182591</t>
  </si>
  <si>
    <t>040632 8629</t>
  </si>
  <si>
    <t>0438266955</t>
  </si>
  <si>
    <t>040-152 8491</t>
  </si>
  <si>
    <t>050-564 7759</t>
  </si>
  <si>
    <t>050-582 7444</t>
  </si>
  <si>
    <t>044-7161577</t>
  </si>
  <si>
    <t>0400 950 731 / 03 3561 733</t>
  </si>
  <si>
    <t>050-9133139</t>
  </si>
  <si>
    <t>040-8451 501</t>
  </si>
  <si>
    <t>040-555 5831</t>
  </si>
  <si>
    <t>040-9051654</t>
  </si>
  <si>
    <t>0400-428 218</t>
  </si>
  <si>
    <t>044-7933265 / Auli Kouru</t>
  </si>
  <si>
    <t>044-7011453 tai 044-7011452</t>
  </si>
  <si>
    <t>040-5843763</t>
  </si>
  <si>
    <t>050-3363366</t>
  </si>
  <si>
    <t>044-7007060</t>
  </si>
  <si>
    <t>040-5116281</t>
  </si>
  <si>
    <t>044-700 7063</t>
  </si>
  <si>
    <t>0504399320</t>
  </si>
  <si>
    <t>014-266 4709</t>
  </si>
  <si>
    <t>050-357 1882</t>
  </si>
  <si>
    <t>09-350 7077</t>
  </si>
  <si>
    <t>046-877 1352</t>
  </si>
  <si>
    <t>050 520 9766</t>
  </si>
  <si>
    <t>050 3635 187 (Matti)</t>
  </si>
  <si>
    <t>5.</t>
  </si>
  <si>
    <t>Hallivastaava</t>
  </si>
  <si>
    <t>Markus Latikka</t>
  </si>
  <si>
    <t>Kari Elomaa</t>
  </si>
  <si>
    <t>Seppo Happonen (seppo.happonen@kuopio.fi)</t>
  </si>
  <si>
    <t>Juha Lehmusvuori (tapahtumavastaavasta Tony Leinonen)</t>
  </si>
  <si>
    <t>Liikuntapaikkahoitaja 0504319944</t>
  </si>
  <si>
    <t>Simo Käkelä (040 619 5501)</t>
  </si>
  <si>
    <t>Pekka Särkelä</t>
  </si>
  <si>
    <t>Thomas Wannäs</t>
  </si>
  <si>
    <t>Tero Kaski</t>
  </si>
  <si>
    <t>Tero Laine</t>
  </si>
  <si>
    <t>Janne Raatikainen</t>
  </si>
  <si>
    <t>Hämeenlinnan Liikuntahallit Oy</t>
  </si>
  <si>
    <t>Vesa Turunen</t>
  </si>
  <si>
    <t>Tommi Cederberg / Ari Rajamäki</t>
  </si>
  <si>
    <t>Timo Lehtimäki</t>
  </si>
  <si>
    <t>Max Roos</t>
  </si>
  <si>
    <t>Janne Pakarinen (Unisport)</t>
  </si>
  <si>
    <t>Markus Rosas</t>
  </si>
  <si>
    <t>Tony Kivistö</t>
  </si>
  <si>
    <t xml:space="preserve">Ari Eronen, Laitospäällikkö </t>
  </si>
  <si>
    <t>Ari Lehtonen</t>
  </si>
  <si>
    <t>Jani Hyvönen</t>
  </si>
  <si>
    <t>Jukka Heikkinen</t>
  </si>
  <si>
    <t>Teemu Heino</t>
  </si>
  <si>
    <t>Liikuntapaikkamestari Markus Juvakoski p. 043-825 7672</t>
  </si>
  <si>
    <t>Kiinteistöpäällikkö Tero Mäkelä</t>
  </si>
  <si>
    <t>Matti Keinänen</t>
  </si>
  <si>
    <t>6.</t>
  </si>
  <si>
    <t>Salibandyliiton alue</t>
  </si>
  <si>
    <t>Pohjanmaa</t>
  </si>
  <si>
    <t>Savo-Karjala</t>
  </si>
  <si>
    <t>Länsirannikko</t>
  </si>
  <si>
    <t>Etelä-Suomi</t>
  </si>
  <si>
    <t>Kaakkois-Suomi</t>
  </si>
  <si>
    <t>Pohjois-Suomi</t>
  </si>
  <si>
    <t>Sisä-Suomi</t>
  </si>
  <si>
    <t>Savo-Karjala / Itä</t>
  </si>
  <si>
    <t>7.</t>
  </si>
  <si>
    <t>Lisätieto/kommenttikenttä</t>
  </si>
  <si>
    <t>Jokirinteen oppimiskeskus on ns.sukkakoulu =&gt; ei kengät jalassa tai tilojen lattian suojaus matoilla</t>
  </si>
  <si>
    <t>SalBa pyysi kirjoittamaan ylös, että sisällä haisee välillä home. Voisiko tehdä sisäilmantarkistuksen?</t>
  </si>
  <si>
    <t>Kaikkiaan 5 salibandykenttää, tässä Hawksin edustuskentästä tiedot</t>
  </si>
  <si>
    <t>Kaikkiaan neljä salibandykenttää, tässä M-Teamin edustuskentän tiedot</t>
  </si>
  <si>
    <t>Hallissa mahdollisuus neljälle salibandykentälle, tässä Josban edustuskentän tiedot</t>
  </si>
  <si>
    <t>8.</t>
  </si>
  <si>
    <t>Kunnallinen/yksityinen &amp; omistajataho + operaattori</t>
  </si>
  <si>
    <t>Kunnallinen</t>
  </si>
  <si>
    <t>Kunnallinen/yksityinen&amp;omistajataho+operaattori. Omistaja Turun Teknologiakiinteistöt Oy (Turun kaupunki vuokralla)</t>
  </si>
  <si>
    <t>Kunta</t>
  </si>
  <si>
    <t>Yksityinen/YIT Suomi Oyj, operaattori Oulun kaupunki liikuntapalvelut</t>
  </si>
  <si>
    <t>Yksityinen</t>
  </si>
  <si>
    <t>Yksityinen, Arkadian koulukiinteistöt oy, operaattori SB-Pro</t>
  </si>
  <si>
    <t>Kunnallinen osakeyhtiö Hämeenlinnan Liikuntahallit Oy</t>
  </si>
  <si>
    <t>Kunnallinen, Rauman Oppilaitoskiinteistöt Oy</t>
  </si>
  <si>
    <t>Kunnallinen, Porvoon kaupunki</t>
  </si>
  <si>
    <t>Espoon kaupunki (50%), Allto yliopisto (50%)</t>
  </si>
  <si>
    <t>Yksityinen Arena Center Oy</t>
  </si>
  <si>
    <t>VTK Oy Vantaan kaupunki/liikuntapalvelualue</t>
  </si>
  <si>
    <t>Kunnallinen (Joensuun kaupunki, liikuntapalvelut)</t>
  </si>
  <si>
    <t>Kunnallinen, Jyväskylän kaupunki</t>
  </si>
  <si>
    <t>Yksityinen, Urheilutalosäätiö</t>
  </si>
  <si>
    <t>Yksityinen, Tapanilan Urheilutalosäätiö</t>
  </si>
  <si>
    <t>Kunnallinen, Espoon kaupunki</t>
  </si>
  <si>
    <t>Yksityinen, Suomen Urheiluhallit Oy</t>
  </si>
  <si>
    <t>9.</t>
  </si>
  <si>
    <t>Pääsarjajoukkueet/seurat, jotka hallia käyttävät</t>
  </si>
  <si>
    <t>Nurmon Jymy (naisten lentopalloliiga)</t>
  </si>
  <si>
    <t>Ei muita</t>
  </si>
  <si>
    <t>Welhot (NLB)</t>
  </si>
  <si>
    <t>TPS Salibandy ja FBC Turku, TPK, Turun NMKY, Lahjan Tytöt</t>
  </si>
  <si>
    <t>SaiPa (NLB), Catz(Korisliiga N), LrNMKY(1DIV M)</t>
  </si>
  <si>
    <t>Limingan Pallokarhut N1. div. futsal</t>
  </si>
  <si>
    <t>Lahti Basket(Korisliiga M)</t>
  </si>
  <si>
    <t>Koovee(F-liiga N &amp; Inssi-Divari)</t>
  </si>
  <si>
    <t>Pirkat(F-liiga N), PJK(Futsal-Liiga N, Futsal-Ykkönen M)</t>
  </si>
  <si>
    <t>ei muita</t>
  </si>
  <si>
    <t>Hämeenlinnan Lentopallokerho ry/Lentopalloliiga naiset, Steelers ry/salibandy</t>
  </si>
  <si>
    <t>Ei muita pääsarjatason joukkueita</t>
  </si>
  <si>
    <t>Salba ry</t>
  </si>
  <si>
    <t>Musa (futsal), Karhut (salibandy)</t>
  </si>
  <si>
    <t>Porvoon Salibandyseura</t>
  </si>
  <si>
    <t>Westend Indians</t>
  </si>
  <si>
    <t>SC Hawks</t>
  </si>
  <si>
    <t>Tikkurilan Tiikerit, Vantaan Ducks</t>
  </si>
  <si>
    <t>M-Team, VKTP, HIFK</t>
  </si>
  <si>
    <t>Super-Joma miehet ja naiset, Josba</t>
  </si>
  <si>
    <t>O2 naiset &amp; miehet, =2 Akatemia, Happee Steamers, Typpee, Tikkakosken Pallo</t>
  </si>
  <si>
    <t>Happee, Caddy, Liikunnan Riemu, JPA, O2 naiset</t>
  </si>
  <si>
    <t>Jokerit SB, Helsinki United, Puma Volley, Tapanilan Erä</t>
  </si>
  <si>
    <t>EräViikingit naiset &amp; miehet</t>
  </si>
  <si>
    <t>Esport Oilers, Westend Indians, Tapiolan Koripallo Honka</t>
  </si>
  <si>
    <t>Classic SM ikäluokat, LeTo, LeKi</t>
  </si>
  <si>
    <t>Nokian KrP</t>
  </si>
  <si>
    <t>10.</t>
  </si>
  <si>
    <t>Rakennus-/korjausvuosi, rakentaja</t>
  </si>
  <si>
    <t>Rakennusvuosi 1998</t>
  </si>
  <si>
    <t>Rakennusvuosi 1977, peruskorjaus 2013</t>
  </si>
  <si>
    <t>1996/2019</t>
  </si>
  <si>
    <t>2017, rakentaja Lemminkäinen talo Oy</t>
  </si>
  <si>
    <t>1983/2019, peruskorjauksen pääurakoitsijana Skanska</t>
  </si>
  <si>
    <t>2021, Wasagroup</t>
  </si>
  <si>
    <t>Käyttöönotto 2014, Lemminkäinen (nyk. YIT Suomi)</t>
  </si>
  <si>
    <t>1981/2012</t>
  </si>
  <si>
    <t>2000, Teräselementti/Visura</t>
  </si>
  <si>
    <t>2020 Rakentaja SRV</t>
  </si>
  <si>
    <t>Rakennuvuosi 1984, halliosaa ei ole peruskorjattu, järjestelmä-/osakohtaisia korjauksia tehty (2014 katsomoremontti, 2013 Pulastic pinnoite).</t>
  </si>
  <si>
    <t>Rakennusvuosi 1983</t>
  </si>
  <si>
    <t>Rakennusvuosi 1998, korjaus 2017</t>
  </si>
  <si>
    <t>Rakennusvuosi 1952</t>
  </si>
  <si>
    <t>2002 Lemminkäinen</t>
  </si>
  <si>
    <t>YIT Korjausvuosi 2020</t>
  </si>
  <si>
    <t>Rakennusvuosi 2004, lattiaremontti 2011</t>
  </si>
  <si>
    <t xml:space="preserve"> 8/2012</t>
  </si>
  <si>
    <t>Rakennusvuosi 1979</t>
  </si>
  <si>
    <t>Rakennusvuosi 2021</t>
  </si>
  <si>
    <t>Rakennusvuosi 2002</t>
  </si>
  <si>
    <t>Valmistunut 1972-1974</t>
  </si>
  <si>
    <t>rakennus 2006, urheiluareena 2020-21</t>
  </si>
  <si>
    <t>rakennus 1962, Hämeen osuusteurastamo</t>
  </si>
  <si>
    <t>11.</t>
  </si>
  <si>
    <t xml:space="preserve">Varastotila- ja kapasiteetti </t>
  </si>
  <si>
    <t>Riittävästi tilaa (väh. 8m2) mattorullille, maaleille, kaukalolle</t>
  </si>
  <si>
    <t>3 kpl, yht. 400 m2, päävarasto 245 m2</t>
  </si>
  <si>
    <t>Riittävästi</t>
  </si>
  <si>
    <t>45 m2</t>
  </si>
  <si>
    <t>on</t>
  </si>
  <si>
    <t>Ei riittävästi</t>
  </si>
  <si>
    <t>Riittävästi n. 180 neliötä</t>
  </si>
  <si>
    <t>kyllä</t>
  </si>
  <si>
    <t>150m2, on tilaa mattorullille</t>
  </si>
  <si>
    <t>Ei</t>
  </si>
  <si>
    <t>riittävästi</t>
  </si>
  <si>
    <t>runsaasti</t>
  </si>
  <si>
    <t>10m2</t>
  </si>
  <si>
    <t>200 m2</t>
  </si>
  <si>
    <t>2 * 8m2 varastot</t>
  </si>
  <si>
    <t>2 * 100m2</t>
  </si>
  <si>
    <t>Pikkuvarasto &lt;10m2</t>
  </si>
  <si>
    <t>Varastotilaan on mattorullille ja muille tarvikkeille</t>
  </si>
  <si>
    <t>kiinteä matto</t>
  </si>
  <si>
    <t>ei ole</t>
  </si>
  <si>
    <t>12.</t>
  </si>
  <si>
    <t>Vapaan lattiatilan pituus(m) katsomot auki</t>
  </si>
  <si>
    <t>41,7m</t>
  </si>
  <si>
    <t>46 m</t>
  </si>
  <si>
    <t>44m, peli lohkossa</t>
  </si>
  <si>
    <t>13.</t>
  </si>
  <si>
    <t>Vapaan lattiatilan leveys(m) katsomot auki</t>
  </si>
  <si>
    <t>23,2m</t>
  </si>
  <si>
    <t>23 m</t>
  </si>
  <si>
    <t>36m</t>
  </si>
  <si>
    <t>14.</t>
  </si>
  <si>
    <t>Vapaan lattia-tilan pinta-ala(m2) katsomot auki</t>
  </si>
  <si>
    <t>967m2</t>
  </si>
  <si>
    <t>1163 m2</t>
  </si>
  <si>
    <t>15.</t>
  </si>
  <si>
    <t>Kentän pituus(m)</t>
  </si>
  <si>
    <t>40,4m</t>
  </si>
  <si>
    <t>40,1 m</t>
  </si>
  <si>
    <t>40,3</t>
  </si>
  <si>
    <t>16.</t>
  </si>
  <si>
    <t>Kentän leveys(m)</t>
  </si>
  <si>
    <t>19,9m</t>
  </si>
  <si>
    <t>20 m</t>
  </si>
  <si>
    <t>19,9</t>
  </si>
  <si>
    <t>17.</t>
  </si>
  <si>
    <t>Kentän pinta-ala(m2)</t>
  </si>
  <si>
    <t>804 m2</t>
  </si>
  <si>
    <t>802 m2</t>
  </si>
  <si>
    <t>18.</t>
  </si>
  <si>
    <t>Kentän minimikorkeus(m)</t>
  </si>
  <si>
    <t>7,5m max 12m</t>
  </si>
  <si>
    <t>8 m</t>
  </si>
  <si>
    <t>12,5</t>
  </si>
  <si>
    <t>19.</t>
  </si>
  <si>
    <t>Kiinteä lattiamateriaali(parketti, matto, massa)</t>
  </si>
  <si>
    <t>matto</t>
  </si>
  <si>
    <t>Matto</t>
  </si>
  <si>
    <t>Parketti, Amerikan kova vaahtera</t>
  </si>
  <si>
    <t>Parketti</t>
  </si>
  <si>
    <t>Parketti, Robbins Bio-Channel Star</t>
  </si>
  <si>
    <t>massa</t>
  </si>
  <si>
    <t>Massa</t>
  </si>
  <si>
    <t>parketti</t>
  </si>
  <si>
    <t>Pulastic</t>
  </si>
  <si>
    <t>Synbteettinen matto</t>
  </si>
  <si>
    <t>Parketti -&gt; Taraflex</t>
  </si>
  <si>
    <t>Synteettinen matto</t>
  </si>
  <si>
    <t>Pulastic -&gt; Taraflex</t>
  </si>
  <si>
    <t>20.</t>
  </si>
  <si>
    <t>Lattian jousto-ominaisuudet(piste/alue/ei tietoa)</t>
  </si>
  <si>
    <t>ei tietoa</t>
  </si>
  <si>
    <t>aluejousto</t>
  </si>
  <si>
    <t>Aluejousto</t>
  </si>
  <si>
    <t>Robbins Air Channel Star</t>
  </si>
  <si>
    <t>Ei tietoa</t>
  </si>
  <si>
    <t>Täysjousto</t>
  </si>
  <si>
    <t>Aluejousto, tyyppi 3 (EN 14904)</t>
  </si>
  <si>
    <t>Pistejousto (kaksi mattoa päällekkäin)</t>
  </si>
  <si>
    <t>alue</t>
  </si>
  <si>
    <t>yhdistelmä</t>
  </si>
  <si>
    <t>Yhdistelmäjoustava</t>
  </si>
  <si>
    <t>pistejousto</t>
  </si>
  <si>
    <t>Urheilumaton pistejousto</t>
  </si>
  <si>
    <t>yhdistelmäjoustava</t>
  </si>
  <si>
    <t>urheilumaton pistejousto</t>
  </si>
  <si>
    <t>Pulastic-joustopinnoite</t>
  </si>
  <si>
    <t>synteettinen yhdistelmäjoustava</t>
  </si>
  <si>
    <t>pistejoustava</t>
  </si>
  <si>
    <t>21.</t>
  </si>
  <si>
    <t>Merkki, jos tiedossa(Taraflex, Pulastic, tms.)</t>
  </si>
  <si>
    <t>Taraflex</t>
  </si>
  <si>
    <t>Gerflor Taraflex Elite Combi 42</t>
  </si>
  <si>
    <t>RTU Urheilulattia</t>
  </si>
  <si>
    <t>Taraflex Sport M Comfort</t>
  </si>
  <si>
    <t>Gerflor Taraflex</t>
  </si>
  <si>
    <t>Pulastic (v. 2013)</t>
  </si>
  <si>
    <t>Taraflex Sport M Evolution</t>
  </si>
  <si>
    <t>Taraflex (5mm)</t>
  </si>
  <si>
    <t>Taraflex (7mm)</t>
  </si>
  <si>
    <t>22.</t>
  </si>
  <si>
    <t>Lattian väri</t>
  </si>
  <si>
    <t>Vaalean sininen</t>
  </si>
  <si>
    <t>Vihreä</t>
  </si>
  <si>
    <t>Lagoon</t>
  </si>
  <si>
    <t>sininen</t>
  </si>
  <si>
    <t>vaalean sininen</t>
  </si>
  <si>
    <t>Harmaa</t>
  </si>
  <si>
    <t>harmaa</t>
  </si>
  <si>
    <t>23.</t>
  </si>
  <si>
    <t>Hallin pohjakuva</t>
  </si>
  <si>
    <t>xx</t>
  </si>
  <si>
    <t>Paperilla, ei sähköisenä</t>
  </si>
  <si>
    <t>24.</t>
  </si>
  <si>
    <t>Salibandymaalien määrä hallilla</t>
  </si>
  <si>
    <t>25.</t>
  </si>
  <si>
    <t>IFF:n hyväksyntätarrat maaleissa (KYLLÄ / EI)</t>
  </si>
  <si>
    <t>Ei (kuluneet pois)</t>
  </si>
  <si>
    <t>ei (kuluneet pois)</t>
  </si>
  <si>
    <t>ei</t>
  </si>
  <si>
    <t>26.</t>
  </si>
  <si>
    <t>Maalinpienennyselementit</t>
  </si>
  <si>
    <t>väh. 2</t>
  </si>
  <si>
    <t xml:space="preserve">ei </t>
  </si>
  <si>
    <t>2+2</t>
  </si>
  <si>
    <t xml:space="preserve"> 2-3</t>
  </si>
  <si>
    <t>27.</t>
  </si>
  <si>
    <t>Valaistus(lux), kulma 1/1</t>
  </si>
  <si>
    <t>28.</t>
  </si>
  <si>
    <t>Valaistus(lux), kulma 1/2</t>
  </si>
  <si>
    <t>29.</t>
  </si>
  <si>
    <t>Valaistus(lux), maali 1</t>
  </si>
  <si>
    <t>30.</t>
  </si>
  <si>
    <t>Valaistus(lux), keskipiste</t>
  </si>
  <si>
    <t>31.</t>
  </si>
  <si>
    <t>Valaistus(lux), maali 2</t>
  </si>
  <si>
    <t>32.</t>
  </si>
  <si>
    <t>Valaistus(lux), kulma 2/1</t>
  </si>
  <si>
    <t>33.</t>
  </si>
  <si>
    <t>Valaistus(lux), kulma 2/2</t>
  </si>
  <si>
    <t>keskiarvo</t>
  </si>
  <si>
    <t>Turva-alue, pääty 1</t>
  </si>
  <si>
    <t>1.87 (mitattu 2/3 hallilla)</t>
  </si>
  <si>
    <t>Turva-alue, pääty 2</t>
  </si>
  <si>
    <t>1.63 (mitattu 2/3 hallilla)</t>
  </si>
  <si>
    <t>Turva-alue, pitkä sivu 1</t>
  </si>
  <si>
    <t>1.03 (keskellä) - 0.67 (vaihtoaitiot)</t>
  </si>
  <si>
    <t>Turva-alue, pitkä sivu 2</t>
  </si>
  <si>
    <t>34.</t>
  </si>
  <si>
    <t>Kaukalon merkki</t>
  </si>
  <si>
    <t>Kerko</t>
  </si>
  <si>
    <t>FB Tools</t>
  </si>
  <si>
    <t>Fat Pipe</t>
  </si>
  <si>
    <t>Fatpipe</t>
  </si>
  <si>
    <t>Rosco rink</t>
  </si>
  <si>
    <t>Kosofinn</t>
  </si>
  <si>
    <t>Kerko Sport</t>
  </si>
  <si>
    <t>Unihoc</t>
  </si>
  <si>
    <t>FB Tools Uher-kaukalo</t>
  </si>
  <si>
    <t>Fat Pipe Grande</t>
  </si>
  <si>
    <t>FB Tools Uher Grande</t>
  </si>
  <si>
    <t>FB-TOOLS, virallinen pelikaukalo</t>
  </si>
  <si>
    <t>FB Tools Uher</t>
  </si>
  <si>
    <t>Rosco Rink</t>
  </si>
  <si>
    <t>Unihockey</t>
  </si>
  <si>
    <t>Swerink</t>
  </si>
  <si>
    <t>FatPipe</t>
  </si>
  <si>
    <t>35.</t>
  </si>
  <si>
    <t>Kaukalon väri</t>
  </si>
  <si>
    <t>Valkoinen (kentän puoli teipattu siniseksi)</t>
  </si>
  <si>
    <t>Valkoinen</t>
  </si>
  <si>
    <t>musta</t>
  </si>
  <si>
    <t>Musta</t>
  </si>
  <si>
    <t>valkoinen</t>
  </si>
  <si>
    <t>36.</t>
  </si>
  <si>
    <t>IFF:n hyväksyntä kaukalossa (KYLLÄ/EI)</t>
  </si>
  <si>
    <t>Kyllä</t>
  </si>
  <si>
    <t>37.</t>
  </si>
  <si>
    <t>Kulmapalojen määrä</t>
  </si>
  <si>
    <t>8 kpl / kaukalo</t>
  </si>
  <si>
    <t>12 (saa kolme kenttää)</t>
  </si>
  <si>
    <t>24 (kolme pienkenttää)</t>
  </si>
  <si>
    <t>38.</t>
  </si>
  <si>
    <t>Pukuhuoneiden määrä</t>
  </si>
  <si>
    <t>8+2</t>
  </si>
  <si>
    <t>3+1</t>
  </si>
  <si>
    <t>9+2</t>
  </si>
  <si>
    <t>4 (6)</t>
  </si>
  <si>
    <t>39.</t>
  </si>
  <si>
    <t>Pukuhuoneiden pinta-ala, suihkujen ja WC:iden määrä</t>
  </si>
  <si>
    <t>74-5-2, 55-5-3, 20-3-1, 10-0-0</t>
  </si>
  <si>
    <t>(suihkut yhteiset, suihkuja 10 kpl)</t>
  </si>
  <si>
    <t>39a1.</t>
  </si>
  <si>
    <t>Määrä</t>
  </si>
  <si>
    <t>39a2.</t>
  </si>
  <si>
    <t>Pinta-ala</t>
  </si>
  <si>
    <t>22/25</t>
  </si>
  <si>
    <t>26,8-28,2</t>
  </si>
  <si>
    <t>15,08-19,61</t>
  </si>
  <si>
    <t>28,86-36,36</t>
  </si>
  <si>
    <t>17,94-20,30</t>
  </si>
  <si>
    <t>23,80-27,95</t>
  </si>
  <si>
    <t>6,5 - 50</t>
  </si>
  <si>
    <t>21,99-33,42</t>
  </si>
  <si>
    <t>22,55-25,64</t>
  </si>
  <si>
    <t>39a3.</t>
  </si>
  <si>
    <t>Suihkujen määrä</t>
  </si>
  <si>
    <t>39a4.</t>
  </si>
  <si>
    <t>WC:iden määrä</t>
  </si>
  <si>
    <t>1 (erotuomarit)</t>
  </si>
  <si>
    <t xml:space="preserve"> 2/2</t>
  </si>
  <si>
    <t>39b1.</t>
  </si>
  <si>
    <t>39b2.</t>
  </si>
  <si>
    <t>20,9-23,6</t>
  </si>
  <si>
    <t>33,63-34,62</t>
  </si>
  <si>
    <t>39b3.</t>
  </si>
  <si>
    <t>3-4</t>
  </si>
  <si>
    <t xml:space="preserve"> 5/5</t>
  </si>
  <si>
    <t>39b4.</t>
  </si>
  <si>
    <t>1</t>
  </si>
  <si>
    <t xml:space="preserve"> 1/1</t>
  </si>
  <si>
    <t>39c1.</t>
  </si>
  <si>
    <t>5</t>
  </si>
  <si>
    <t>39c2.</t>
  </si>
  <si>
    <t>15</t>
  </si>
  <si>
    <t>18/21</t>
  </si>
  <si>
    <t>7,2-7,4</t>
  </si>
  <si>
    <t>39c3.</t>
  </si>
  <si>
    <t>3</t>
  </si>
  <si>
    <t>39c4.</t>
  </si>
  <si>
    <t>39d1.</t>
  </si>
  <si>
    <t>2</t>
  </si>
  <si>
    <t>39d2.</t>
  </si>
  <si>
    <t>7</t>
  </si>
  <si>
    <t>39d3.</t>
  </si>
  <si>
    <t>39d4.</t>
  </si>
  <si>
    <t>40.</t>
  </si>
  <si>
    <t>Saunat</t>
  </si>
  <si>
    <t>Yksi saunallinen pukuhuone (ei salibandykäytössä)</t>
  </si>
  <si>
    <t>1 aitiossa 10</t>
  </si>
  <si>
    <t>kotijoukkueen pukuhuoneessa</t>
  </si>
  <si>
    <t>1 kpl</t>
  </si>
  <si>
    <t>2 kpl</t>
  </si>
  <si>
    <t>kyllä tilattavissa</t>
  </si>
  <si>
    <t>41.</t>
  </si>
  <si>
    <t>Erotuomareille oma lukittava suihkullinen pukuhuone (KYLLÄ/EI)</t>
  </si>
  <si>
    <t>42.</t>
  </si>
  <si>
    <t>Dopingtestaustilat, sis WC, odotustila (KYLLÄ/EI)</t>
  </si>
  <si>
    <t>Kyllä(peilisali)</t>
  </si>
  <si>
    <t>Kyllä (pukuhuoneita käytettävissä)</t>
  </si>
  <si>
    <t>43.</t>
  </si>
  <si>
    <t>Erityiset huomiot pukuhuoneiden laadusta</t>
  </si>
  <si>
    <t>TPS:n miehilä oma vuokrattu. Kahdessa muussa kopissa pelaajaloossit. 11 ph:sta suora kulku kentälle.</t>
  </si>
  <si>
    <t>ErVin miehillä oma saunallinen ph</t>
  </si>
  <si>
    <t>1 iso pukkari vain HPK:n lentopallojoukkueen käytössä. Tässä yhteinen sauna toisen ison pukkarin kanssa.</t>
  </si>
  <si>
    <t>Pukuhuoneet kapeita, lukittavat kaapit, ei yhdistettäviä pukuhuoneita, joukkueilla käytössä kaksi pukuhuonetta/joukkue</t>
  </si>
  <si>
    <t>Osassa pukuhuoneista remontoidut suihkutilat</t>
  </si>
  <si>
    <t>Sauna edustusjoukkueen pukukopissa</t>
  </si>
  <si>
    <t>,</t>
  </si>
  <si>
    <t>yhteiset suihkut pukkareiden välissä</t>
  </si>
  <si>
    <t>2 kpl tuomarikoppeja</t>
  </si>
  <si>
    <t>Dopingtestaustila normaali pukuhuone. Tuomarikoppi 7,92m2</t>
  </si>
  <si>
    <t>Pukuhuonekäytävällä on erilliset wc:t, pukuhuoneissa ei ole vessoja</t>
  </si>
  <si>
    <t>vierasjoukkueen pukuhuoneessa (55m2) verrattain vähän lattiatilaa varustelaukuille</t>
  </si>
  <si>
    <t>F-liiga joukkueella oma koppi, samoin seuran akatemiajoukkueella. Viersjoukkueella oma koppi ja toimihenkilöille oma koppi.</t>
  </si>
  <si>
    <t>44.</t>
  </si>
  <si>
    <t>Defibrillaattori (KYLLÄ/EI)</t>
  </si>
  <si>
    <t>Hankintalistalla</t>
  </si>
  <si>
    <t>45.</t>
  </si>
  <si>
    <t>Paarit (KYLLÄ/EI)</t>
  </si>
  <si>
    <t>46.</t>
  </si>
  <si>
    <t>Muita huomioita ensiapuvalmiudesta</t>
  </si>
  <si>
    <t>Paarit ja pyörätuoli hankintalistalla</t>
  </si>
  <si>
    <t>Hallissa ensiapukaappi</t>
  </si>
  <si>
    <t>Hallissa ensiapuhuone</t>
  </si>
  <si>
    <t>Ensiapuhuone, jääpalakone</t>
  </si>
  <si>
    <t>Kyynärsauvat löytyy, otteluissa paikalla SPR:n EA-pari</t>
  </si>
  <si>
    <t>Nuoriso- ja liikuntapalveluiden ensiapulaukku</t>
  </si>
  <si>
    <t>Läheisestä Hipposhallista löytyy myös paarit</t>
  </si>
  <si>
    <t>tilassa hyvin varusteltu ensiapukaappi</t>
  </si>
  <si>
    <t>otteluissa ensiapuhenkilöstö soiton päässä, F-liigaotteluissa lääkäri paikalla.</t>
  </si>
  <si>
    <t>47.</t>
  </si>
  <si>
    <t>Tulostaulujen määrä hallissa</t>
  </si>
  <si>
    <t>2, joista toista käytetään salibandyssä</t>
  </si>
  <si>
    <t>6</t>
  </si>
  <si>
    <t>2 (yksi salibandykäytössä)</t>
  </si>
  <si>
    <t>5 (1)</t>
  </si>
  <si>
    <t>1 + aikanäyttö pelaajille</t>
  </si>
  <si>
    <t>1 (Solinet)</t>
  </si>
  <si>
    <t>48a.</t>
  </si>
  <si>
    <t>Tulostaulu näkyy vaihtopenkeille (KYLLÄ/EI)</t>
  </si>
  <si>
    <t>lyllä</t>
  </si>
  <si>
    <t>48b.</t>
  </si>
  <si>
    <t>Tulostaulu näkyy toimitsijapöydälle (KYLLÄ/EI)</t>
  </si>
  <si>
    <t>lkyllä</t>
  </si>
  <si>
    <t>49.</t>
  </si>
  <si>
    <t>Pelaajien kulku halliin (Oma sisäänkäynti / Katsojien kanssa samasta)</t>
  </si>
  <si>
    <t>Katsojien kanssa samasta</t>
  </si>
  <si>
    <t>Oma sisäänkäynti</t>
  </si>
  <si>
    <t>katsojien kanssa samasta</t>
  </si>
  <si>
    <t>oma sisäänkäynti</t>
  </si>
  <si>
    <t>molemmat mahdollisia</t>
  </si>
  <si>
    <t>mahdollisuus tarvittaessa molempiin</t>
  </si>
  <si>
    <t>50.</t>
  </si>
  <si>
    <t>Oheisharjoittelu/sisälämmittelytila (KYLLÄ/EI)</t>
  </si>
  <si>
    <t>5 kpl pikkusaleja</t>
  </si>
  <si>
    <t>kyllä välillä</t>
  </si>
  <si>
    <t>51.</t>
  </si>
  <si>
    <t>Kuntosali (KYLLÄ/EI)</t>
  </si>
  <si>
    <t>ei (yksi salibandykäytössä)</t>
  </si>
  <si>
    <t>kiinteistöstä löytyy</t>
  </si>
  <si>
    <t>52.</t>
  </si>
  <si>
    <t>Yleisön WC-tilojen määrä</t>
  </si>
  <si>
    <t>Miehet 1+1, naiset 1+1</t>
  </si>
  <si>
    <t>Miehet 1 ja naiset 1</t>
  </si>
  <si>
    <t>Miehet 21, naiset 21, inva 5</t>
  </si>
  <si>
    <t>miehet 12, naiset 15, inva 1</t>
  </si>
  <si>
    <t>Miehet 10, naiset 10, le-wc 2</t>
  </si>
  <si>
    <t>Miehet 4, naiset 4, inva 1, M/N 1</t>
  </si>
  <si>
    <t>miehet 3, naiset 3</t>
  </si>
  <si>
    <t>miehet 1, naiset 1, inva 1</t>
  </si>
  <si>
    <t>miehet 1, naiset 1</t>
  </si>
  <si>
    <t>miehet 1, naiset 1, esteetön 2</t>
  </si>
  <si>
    <t>Miehet 3, naiset 4, esteetön 1</t>
  </si>
  <si>
    <t>Miehet 4, naiset 4, unisex 2</t>
  </si>
  <si>
    <t>miehet 6, naiset 12, esteetön 2</t>
  </si>
  <si>
    <t>miehet 3, naiset 3 ja inva 2</t>
  </si>
  <si>
    <t>miehet 2, naiset 2</t>
  </si>
  <si>
    <t>miehet 5, naiset 3</t>
  </si>
  <si>
    <t>miehet 2, naiset 1</t>
  </si>
  <si>
    <t>WC mitoitus on 2000 henkilölle</t>
  </si>
  <si>
    <t>yhteensä 10</t>
  </si>
  <si>
    <t>miehet 7, naiset 13</t>
  </si>
  <si>
    <t>miehet 6, naiset 6</t>
  </si>
  <si>
    <t>53.</t>
  </si>
  <si>
    <t>VIP-tilat (KYLLÄ/EI)</t>
  </si>
  <si>
    <t>KYllä</t>
  </si>
  <si>
    <t>ei, tarvittaessa kuitenkin järjestyy</t>
  </si>
  <si>
    <t>kyllä,</t>
  </si>
  <si>
    <t>54.</t>
  </si>
  <si>
    <t>Lisätietoja VIP-tiloista</t>
  </si>
  <si>
    <t>Yläkerrassa</t>
  </si>
  <si>
    <t>Kokoustilana normaalikäytössä</t>
  </si>
  <si>
    <t>Turun teknologiakiinteistöt omistaa. 9 kpl pieniä sekä yksi iso aitio, missä sauna. Ravintolan aulatila aitioiden lähellä.</t>
  </si>
  <si>
    <t>Ylätasanteella 250 hlön tila</t>
  </si>
  <si>
    <t>Luentotila</t>
  </si>
  <si>
    <t>VIP tila kahviosta seinällä erotettu Sali</t>
  </si>
  <si>
    <t>Tarvittaessa mahdollista rakentaa</t>
  </si>
  <si>
    <t>noin 50hlö mahtuu</t>
  </si>
  <si>
    <t>Yläkerran monitoimitilassa</t>
  </si>
  <si>
    <t>kaksi aitiota, joissa molemmissa tv ja jääkaappi</t>
  </si>
  <si>
    <t>3. kerroksen kokoustila</t>
  </si>
  <si>
    <t>Saunallinen VIP-tila yläkerrassa</t>
  </si>
  <si>
    <t>erikseen tilattavissa</t>
  </si>
  <si>
    <t>eriksaeen varattavissa, saunallinen</t>
  </si>
  <si>
    <t>Käytävää käytetään VIP-tilana</t>
  </si>
  <si>
    <t>VIP=Klubi, C Lounge, Bar Tapas, Aitiot</t>
  </si>
  <si>
    <t>Nokian KrP:N F-liigajoukkueen hallinnoima. Kotijoukkueen päädyssä oleva yläkatsomo</t>
  </si>
  <si>
    <t>55.</t>
  </si>
  <si>
    <t>Katsomokapasiteetti yhteensä</t>
  </si>
  <si>
    <t>690 (salbandyottelun maksimi)</t>
  </si>
  <si>
    <t>3760</t>
  </si>
  <si>
    <t>noin 2050 (?)</t>
  </si>
  <si>
    <t>56.</t>
  </si>
  <si>
    <t>Istumapaikat</t>
  </si>
  <si>
    <t>2712</t>
  </si>
  <si>
    <t>alhaalla: 196, ylhäällä: 300</t>
  </si>
  <si>
    <t>riippuu miten avataan B-katsomo</t>
  </si>
  <si>
    <t>57.</t>
  </si>
  <si>
    <t>Seisomapaikat</t>
  </si>
  <si>
    <t>1048</t>
  </si>
  <si>
    <t>58.</t>
  </si>
  <si>
    <t>Invapaikat</t>
  </si>
  <si>
    <t>16</t>
  </si>
  <si>
    <t xml:space="preserve"> 2-4</t>
  </si>
  <si>
    <t xml:space="preserve"> 4-5</t>
  </si>
  <si>
    <t xml:space="preserve">kyllä </t>
  </si>
  <si>
    <t>muutamia</t>
  </si>
  <si>
    <t>59.</t>
  </si>
  <si>
    <t>Katsomokartta</t>
  </si>
  <si>
    <t>60.</t>
  </si>
  <si>
    <t>Yleisön kulku katsomoon (Kenttätasolta / Yläkautta)</t>
  </si>
  <si>
    <t>Kenttätasolta</t>
  </si>
  <si>
    <t>Yläkautta pl. Toisen päädyn 140 paikkaa kenttätasolta</t>
  </si>
  <si>
    <t>yläkautta</t>
  </si>
  <si>
    <t>yläkatsomoon portaita pitkin (400), kenttätasolla 100 paikkaa</t>
  </si>
  <si>
    <t>Kenttätasolta ja yläkautta</t>
  </si>
  <si>
    <t>kenttätasolta</t>
  </si>
  <si>
    <t>Yläkautta</t>
  </si>
  <si>
    <t>kenttätasolta ja yläkautta</t>
  </si>
  <si>
    <t>Pääosin yläkautta, kenttätasolla lisäkatsojat</t>
  </si>
  <si>
    <t>pääosin kenttätasolta, mutta myös yläkautta</t>
  </si>
  <si>
    <t>yläkautta/kenttätasolta</t>
  </si>
  <si>
    <t>kenttätasolta / yläkautta</t>
  </si>
  <si>
    <t>61.</t>
  </si>
  <si>
    <t>Pääseekö kenttätasolle ilman rappusia (KYLLÄ/EI)</t>
  </si>
  <si>
    <t>EI</t>
  </si>
  <si>
    <t>kyllä (hissi)</t>
  </si>
  <si>
    <t>ei (ulkoramppi)</t>
  </si>
  <si>
    <t>62.</t>
  </si>
  <si>
    <t>Onko lastausovia kenttätasolla (KYLLÄ/EI)</t>
  </si>
  <si>
    <t>63.</t>
  </si>
  <si>
    <t>Onko pumppukärryjä/tms. (KYLLÄ/EI)</t>
  </si>
  <si>
    <t>64.</t>
  </si>
  <si>
    <t>Irtotuolien ja pöytien määrä (noin arvio)</t>
  </si>
  <si>
    <t>50 + 10</t>
  </si>
  <si>
    <t>300 + 30</t>
  </si>
  <si>
    <t>50+10</t>
  </si>
  <si>
    <t>300 ja 90</t>
  </si>
  <si>
    <t>700 tuolia ja 7 pöytää</t>
  </si>
  <si>
    <t>450 ja 25</t>
  </si>
  <si>
    <t>500 ja 40</t>
  </si>
  <si>
    <t>50 tuolia ja 15  pöytää</t>
  </si>
  <si>
    <t>60 tuolia ja 10 pöytää</t>
  </si>
  <si>
    <t>40 tuolia ja 8 pöytää</t>
  </si>
  <si>
    <t>132 tuolia ja 12 pöytää</t>
  </si>
  <si>
    <t>50 tuolia ja 10 pöytää</t>
  </si>
  <si>
    <t>irtotuolit 800 kpl, pöydät noin 20 kpl</t>
  </si>
  <si>
    <t>tuoleja 50, pöytiä 8</t>
  </si>
  <si>
    <t>n 60 tuolia, pöytiä 8</t>
  </si>
  <si>
    <t>tuolit n 600, pöydät n 20</t>
  </si>
  <si>
    <t>80+20</t>
  </si>
  <si>
    <t>80+30</t>
  </si>
  <si>
    <t>Tuoleja 18000kpl pöytiä 120kpl ja kapea pöytä 60 kpl</t>
  </si>
  <si>
    <t>800+150</t>
  </si>
  <si>
    <t>70+15</t>
  </si>
  <si>
    <t>100+45</t>
  </si>
  <si>
    <t>200+100</t>
  </si>
  <si>
    <t>65 pöytää ja 290 tuolia</t>
  </si>
  <si>
    <t>50 tuolia</t>
  </si>
  <si>
    <t>65.</t>
  </si>
  <si>
    <t>Kahvio-/ravintolatilojen asiakaspaikat</t>
  </si>
  <si>
    <t xml:space="preserve">lentopallolla oma (noin 30 paikkaa), salibandylla oma kahvio (ei istumapaikkoja) </t>
  </si>
  <si>
    <t>Noin 50 uimahallin yhteydessä</t>
  </si>
  <si>
    <t>ei tiedossa</t>
  </si>
  <si>
    <t>Noin 100</t>
  </si>
  <si>
    <t>seuran</t>
  </si>
  <si>
    <t>Seuran kahvio</t>
  </si>
  <si>
    <t>150 asiakaspaikkaa katsomossa (anniskelualue)</t>
  </si>
  <si>
    <t>Klubi 250, Bar Tapas 124, C Lounge 50, Aitiot 36</t>
  </si>
  <si>
    <t>66.</t>
  </si>
  <si>
    <t>Ravintoloitsijan yhteystiedot</t>
  </si>
  <si>
    <t>Jymyn salibandy- ja lentopallojaostolla omat kahviot</t>
  </si>
  <si>
    <t>Cafeshop Vapari, Päivi Kannosto, 040-540 6048, kahvilavapari@gmail.com</t>
  </si>
  <si>
    <t>-</t>
  </si>
  <si>
    <t>Aitiot ja myyntipisteet omistaa Turun teknologiakiinteistöt Oy</t>
  </si>
  <si>
    <t>Eneriga Areenan ravintolat (toimija vaihtuu 31.12.2022 jälkeen)</t>
  </si>
  <si>
    <t>Visalle Oy(visalle.fi / 041 311 86498, post@visalle.fi</t>
  </si>
  <si>
    <t>LNM</t>
  </si>
  <si>
    <t>Matti Kauranen / 0400 634 037</t>
  </si>
  <si>
    <t>Kahvila Piste, 050-9133139</t>
  </si>
  <si>
    <t>Furman Group Oy/Hurkat Shokhimardonov, furco@hotmail.com/renki@live.fi/ 0409525957</t>
  </si>
  <si>
    <t>Seuran oma kahvio</t>
  </si>
  <si>
    <t>Poritar / Porin kaupunkijuna Oy, poritar@poritar.fi , 0500-594387</t>
  </si>
  <si>
    <t>Tapio Suomi 050-513 0399</t>
  </si>
  <si>
    <t>Arena Center markus.rosas@arenacenter.fi</t>
  </si>
  <si>
    <t>seura pitää itse</t>
  </si>
  <si>
    <t>Kahvila Erätauko, Eräviikingit ry:n ylläpitämä kahvila</t>
  </si>
  <si>
    <t>Ulkopuolinen ravintoloitsija Vaappuva Ankka</t>
  </si>
  <si>
    <t>Salibandytapahtumissa Classic/Pasi Peltola</t>
  </si>
  <si>
    <t>Suomen Urheiluhallit Oy</t>
  </si>
  <si>
    <t>67.</t>
  </si>
  <si>
    <t>Onko kahviossa/ravintolassa yksinoikeudet eri tuotteille (KYLLÄ/EI/EOS)</t>
  </si>
  <si>
    <t>EOS</t>
  </si>
  <si>
    <t>Olvi</t>
  </si>
  <si>
    <t>eos</t>
  </si>
  <si>
    <t>kyllä (Hartwall)</t>
  </si>
  <si>
    <t>kyllä (Sinrbrychoff)</t>
  </si>
  <si>
    <t>Salibandytapahtumissa Olvi</t>
  </si>
  <si>
    <t>68.</t>
  </si>
  <si>
    <t>Kokoustilojen määrä</t>
  </si>
  <si>
    <t>1 yläkerran monitoimitilassa</t>
  </si>
  <si>
    <t>1+1+saunakabinetti</t>
  </si>
  <si>
    <t>monari 2 + hippos 4</t>
  </si>
  <si>
    <t>Ideaparkissa 2 kokoustilaa, joista Klubi (VIP) on yksi</t>
  </si>
  <si>
    <t>69.</t>
  </si>
  <si>
    <t>Kokoustilojen yhteenlaskettu henkilökapasiteetti</t>
  </si>
  <si>
    <t>10+20</t>
  </si>
  <si>
    <t>25</t>
  </si>
  <si>
    <t>130 (kokoustila käytössä)</t>
  </si>
  <si>
    <t>70.</t>
  </si>
  <si>
    <t>Tila lehdistötilaisuudelle (KYLLÄ/EI)</t>
  </si>
  <si>
    <t>Kokoustilassa</t>
  </si>
  <si>
    <t>tarvittaessa</t>
  </si>
  <si>
    <t>mahdollisuus järjestää koulun tiloissa</t>
  </si>
  <si>
    <t xml:space="preserve">tarvittaessa </t>
  </si>
  <si>
    <t>71.</t>
  </si>
  <si>
    <t>Lipunmyyntioperaattori(yksinoikeus)</t>
  </si>
  <si>
    <t>Tiketti</t>
  </si>
  <si>
    <t>Hallilla ei. TPS:lla Tiketti</t>
  </si>
  <si>
    <t>Tickemaster</t>
  </si>
  <si>
    <t>Tiketti (F-liiga)</t>
  </si>
  <si>
    <t>Urheilutekstiilit</t>
  </si>
  <si>
    <t>Ticketmaster</t>
  </si>
  <si>
    <t>72.</t>
  </si>
  <si>
    <t>Pysäköintipaikkojen määrä hallin pihassa</t>
  </si>
  <si>
    <t>noin 120</t>
  </si>
  <si>
    <t>noin 300</t>
  </si>
  <si>
    <t>30</t>
  </si>
  <si>
    <t>&gt;300</t>
  </si>
  <si>
    <t>35+200</t>
  </si>
  <si>
    <t>10+ 4 invapaikkaa</t>
  </si>
  <si>
    <t>300, lisäparkkipaikka 200</t>
  </si>
  <si>
    <t>73.</t>
  </si>
  <si>
    <t>Bussille varattujen pysäköintipaikkojen määrä</t>
  </si>
  <si>
    <t xml:space="preserve">noin 5 </t>
  </si>
  <si>
    <t>ei erikseen</t>
  </si>
  <si>
    <t>reilusti, Bussit voivat pysköidä henkilökunnan parkkiin</t>
  </si>
  <si>
    <t>2-3 kpl</t>
  </si>
  <si>
    <t>74.</t>
  </si>
  <si>
    <t>Pysäköinti on (Maksullinen/Maksuton)</t>
  </si>
  <si>
    <t>maksuton</t>
  </si>
  <si>
    <t>Maksuton</t>
  </si>
  <si>
    <t>Maksullinen/maksuton ajankohdasta riippuen</t>
  </si>
  <si>
    <t>maksullinen</t>
  </si>
  <si>
    <t xml:space="preserve">maksullinen / maksuton </t>
  </si>
  <si>
    <t>maksuton (kiekollinen)</t>
  </si>
  <si>
    <t>75.</t>
  </si>
  <si>
    <t>Kattotrussit (KYLLÄ/EI)</t>
  </si>
  <si>
    <t>kyllä (Huoltokelkka 4kpl)</t>
  </si>
  <si>
    <t>76.</t>
  </si>
  <si>
    <t>Kattotrussien kantavuus(kg)</t>
  </si>
  <si>
    <t>500 kg/trussi</t>
  </si>
  <si>
    <t>Ei tietoa, Rajupajan omistamat</t>
  </si>
  <si>
    <t>Ei tietoa.</t>
  </si>
  <si>
    <t>77.</t>
  </si>
  <si>
    <t>Kattotrussit (Saa laskettua alas / tarvitsee nostimen)</t>
  </si>
  <si>
    <t>tarvitsee nostimen</t>
  </si>
  <si>
    <t>Saa laskettua</t>
  </si>
  <si>
    <t>Tikkailla pääsee huoltokelkoille</t>
  </si>
  <si>
    <t>saa laskettua alas</t>
  </si>
  <si>
    <t>78.</t>
  </si>
  <si>
    <t>Onko kiinteät kaiuttimet katsomoa kohti (KYLLÄ/EI)</t>
  </si>
  <si>
    <t>79.</t>
  </si>
  <si>
    <t>Onko mikseri, jolla saa äänentoiston yhdistettyä (KYLLÄ/EI)</t>
  </si>
  <si>
    <t>kyky</t>
  </si>
  <si>
    <t>80a.</t>
  </si>
  <si>
    <t>Langattominen mikrofonien määrä</t>
  </si>
  <si>
    <t>80b.</t>
  </si>
  <si>
    <t>Langallisten mikrofonien määrä</t>
  </si>
  <si>
    <t>81.</t>
  </si>
  <si>
    <t>Onko kameratasanteita (KYLLÄ/EI)</t>
  </si>
  <si>
    <t>kyllä, katsomotasanteella</t>
  </si>
  <si>
    <t>82.</t>
  </si>
  <si>
    <t>Onko hallilla kiinteät kamerat (KYLLÄ/EI)</t>
  </si>
  <si>
    <t>ëi</t>
  </si>
  <si>
    <t>83.</t>
  </si>
  <si>
    <t>Onko lähetysautolle paikka hallin vieressä (KYLLÄ/EI)</t>
  </si>
  <si>
    <t>84.</t>
  </si>
  <si>
    <t>Onko hallilla käytettävissä salasanalla suojattuja/yleisiä langattomia verkkoja (KYLLÄ/EI)</t>
  </si>
  <si>
    <t>yleinen langaton</t>
  </si>
  <si>
    <t>85.</t>
  </si>
  <si>
    <t>Riittääkö langattoman verkon kaista esim. striimaukseen (KYLLÄ/EI)</t>
  </si>
  <si>
    <t>Kiinteä yhteys striimauksessa</t>
  </si>
  <si>
    <t>100 M kiinteä verkko</t>
  </si>
  <si>
    <t>langallinen verkko</t>
  </si>
  <si>
    <t>kyllä (heikosti)</t>
  </si>
  <si>
    <t>86.</t>
  </si>
  <si>
    <t>Onko sähköjen sijainnista saatavilla tieto etukäteen, esim. karttapohja (KYLLÄ/EI)</t>
  </si>
  <si>
    <t>87.</t>
  </si>
  <si>
    <t>Onko voimavirtamahdollisuus (KYLLÄ/EI)</t>
  </si>
  <si>
    <t>16, 32 ja 64 A</t>
  </si>
  <si>
    <t>88.</t>
  </si>
  <si>
    <t>Onko LED-näyttöä/screeniä tai LED-pintoja mainoksille (KYLLÄ/EI)</t>
  </si>
  <si>
    <t>kyllä (Happeen oma)</t>
  </si>
  <si>
    <t>ei, kahviossa LED TV</t>
  </si>
  <si>
    <t>kyllä, 110m LED:ä, Screen: 9x4,5m2</t>
  </si>
  <si>
    <t>Katselmus tehty</t>
  </si>
  <si>
    <t>23.11.2022</t>
  </si>
  <si>
    <t>23/11/2022</t>
  </si>
  <si>
    <t>Läsnä</t>
  </si>
  <si>
    <t>Ari Vehniäinen</t>
  </si>
  <si>
    <t>Mikko Kaksonen</t>
  </si>
  <si>
    <t>Petri Kotisaari, Turun kaupunki</t>
  </si>
  <si>
    <t>Simo Käkelä (LPR kaupunki)</t>
  </si>
  <si>
    <t>Juho-Pekka Hiltunen (LNM)</t>
  </si>
  <si>
    <t>Samuli Koivuniemi, OLS</t>
  </si>
  <si>
    <t>Thomas Wannäs, Uusikaarlepyy</t>
  </si>
  <si>
    <t>Jussi Viitanen(LASB)</t>
  </si>
  <si>
    <t>Jari Fagerström (Koovee)</t>
  </si>
  <si>
    <t>Mika Salminen (Pirkat)</t>
  </si>
  <si>
    <t>Arto Hiltunen (Steelers)</t>
  </si>
  <si>
    <t>Janne Raatikainen (SB-Pro)</t>
  </si>
  <si>
    <t>Arto Hiltunen, Steelers</t>
  </si>
  <si>
    <t>Esa Illen, Rangers</t>
  </si>
  <si>
    <t>Ari Rajamäki, VS liikuntatoimenjohtaja</t>
  </si>
  <si>
    <t>Timo Lehtimäki, liikuntapaikka ins/työnjohto</t>
  </si>
  <si>
    <t>Tero Nurme, PSS</t>
  </si>
  <si>
    <t>Erik Rönkä, Westend Indians</t>
  </si>
  <si>
    <t>Petteri Bergman, Arena Center &amp; Hawks</t>
  </si>
  <si>
    <t>Pentti Salo, Tikkurilan Tiikerit</t>
  </si>
  <si>
    <t>Teemu Kalinainen, M-Team</t>
  </si>
  <si>
    <t>Tanja Ahtiainen, Josba</t>
  </si>
  <si>
    <t>Mirva Johansson, O2 JKL</t>
  </si>
  <si>
    <t>Vesa Pölkki, Happee</t>
  </si>
  <si>
    <t>Marko Lundsten, Jokerit Salibandy</t>
  </si>
  <si>
    <t>Jari Oksanen, EräViikingit ry</t>
  </si>
  <si>
    <t>Jouni Vehkaoja, Esport Oilers ry</t>
  </si>
  <si>
    <t>Pasi  Peltola, Classic</t>
  </si>
  <si>
    <t>Marko Salmela, Nokian KrP</t>
  </si>
  <si>
    <t>Olli-Pekka Sariola, Jymy</t>
  </si>
  <si>
    <t>Jari Mäkelä, Seinäjoen liikuntatoimenjohtaja</t>
  </si>
  <si>
    <t>Panu Lappi, Welhot</t>
  </si>
  <si>
    <t>Matti Mäkelä, TPS salibandy</t>
  </si>
  <si>
    <t>Jari Oksanen, EräViikingit</t>
  </si>
  <si>
    <t>Tommi Laapio (SaiPa SB)</t>
  </si>
  <si>
    <t>hallin vahtimestari</t>
  </si>
  <si>
    <t>Marko Löijä, Blue Fox</t>
  </si>
  <si>
    <t>Mikko Kaksonen, Salibandyliitto</t>
  </si>
  <si>
    <t>Mikko Kaksonen (Salibandyliitto)</t>
  </si>
  <si>
    <t>Antti Tölli (Pirkat)</t>
  </si>
  <si>
    <t>Ari Vehniäinen, Salibandyliitto</t>
  </si>
  <si>
    <t>Salla Nuorteva, Salibandyliitto</t>
  </si>
  <si>
    <t>Sami Purkamo, kunta</t>
  </si>
  <si>
    <t>Sanna Nurmi, SalBa pj</t>
  </si>
  <si>
    <t>Ville Pietilä, Karhut pj</t>
  </si>
  <si>
    <t>Jenna Perokorpi, PSS</t>
  </si>
  <si>
    <t>Timo Salminen, Westend Indians</t>
  </si>
  <si>
    <t>Jari Kinnunen, Salibandyliitto</t>
  </si>
  <si>
    <t>Tony Kivistö, Tikkurilan urheilutalo</t>
  </si>
  <si>
    <t>Ursula Snelmann, M-Team</t>
  </si>
  <si>
    <t>Mika Muukkonen, Josba</t>
  </si>
  <si>
    <t>Petri Vähäkangas, O2 JKL</t>
  </si>
  <si>
    <t>Jani Hyvönen, Jyväskylän kaupunki</t>
  </si>
  <si>
    <t>Jukka Heikkinen, Urheilutalosäätiö</t>
  </si>
  <si>
    <t>Jarmo Malja, Tapanilan Urheilukeskus</t>
  </si>
  <si>
    <t>Kimmo Laitinen, Espoon kaupunki</t>
  </si>
  <si>
    <t>Heini Laine, Ideapark</t>
  </si>
  <si>
    <t>Mika Myllyniemi, Nokian KrP</t>
  </si>
  <si>
    <t>Hallin vahtimestari</t>
  </si>
  <si>
    <t>Kari Elomaa, hallivastaava</t>
  </si>
  <si>
    <t>Seppo Happonen, Kuopio</t>
  </si>
  <si>
    <t>Mikko Immonen, SalBa jr päällikkö</t>
  </si>
  <si>
    <t>Pasi Rönni, laitosmies</t>
  </si>
  <si>
    <t>Mikeal Lax, PSS</t>
  </si>
  <si>
    <t>Janne Pakarinen, Unisport</t>
  </si>
  <si>
    <t>Jouni Kivistö, Tikkurilan urheilutalo</t>
  </si>
  <si>
    <t>Petteri Bergman, Arena Center Oy</t>
  </si>
  <si>
    <t>Simo-Pekka Fincke, liikuntapalvelut</t>
  </si>
  <si>
    <t>Ari Lehtonen, Jyväskylän kaup.</t>
  </si>
  <si>
    <t>Sami Martikainen, Helsinki United</t>
  </si>
  <si>
    <t>Henna Tapani, Koovee naiset</t>
  </si>
  <si>
    <t>Miika Rantatorikka, Pelaajayhdistys</t>
  </si>
  <si>
    <t>Kimmo Nurminen, SSBL Salibandy Oy</t>
  </si>
  <si>
    <t>Nicolas Laaksonen, FBC Turku</t>
  </si>
  <si>
    <t>Juha Liljeqvist, SPV</t>
  </si>
  <si>
    <t>Jussi Heikkinen, pelaajayhdistys</t>
  </si>
  <si>
    <t>Tommi Rosendahl, ErVi</t>
  </si>
  <si>
    <t>Severi Aaltonen, ammattihlö liikuntapaikka</t>
  </si>
  <si>
    <t>Piritta Forsell, Porvoon kaupunki</t>
  </si>
  <si>
    <t>Timo Kankkunen, Salibandyliitto</t>
  </si>
  <si>
    <t>Matti Keinänen (estynyt)</t>
  </si>
  <si>
    <t>Katselmuksia yhteensä</t>
  </si>
  <si>
    <t>Julkinen näkymä kaikille</t>
  </si>
  <si>
    <t>Salibandyn oma julkinen näkymä</t>
  </si>
  <si>
    <t>Näkymä vain @salibandy.fi(/tms.) -kirjautumisen kautta.</t>
  </si>
  <si>
    <t>x</t>
  </si>
  <si>
    <t>Olosuhdekatselmus tehty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</si>
</sst>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Poppins"/>
    </font>
    <font>
      <sz val="8"/>
      <color rgb="FF202124"/>
      <name val="Arial"/>
      <family val="2"/>
    </font>
    <font>
      <b/>
      <sz val="9"/>
      <color rgb="FF00474A"/>
      <name val="Arial"/>
      <family val="2"/>
    </font>
    <font>
      <sz val="9"/>
      <color rgb="FF212529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6" borderId="0" xfId="0" applyFill="1"/>
    <xf numFmtId="0" fontId="0" fillId="0" borderId="0" xfId="0" applyAlignment="1">
      <alignment horizontal="center"/>
    </xf>
    <xf numFmtId="0" fontId="8" fillId="0" borderId="0" xfId="0" applyFont="1"/>
    <xf numFmtId="0" fontId="3" fillId="0" borderId="0" xfId="1" applyAlignment="1">
      <alignment horizontal="right"/>
    </xf>
    <xf numFmtId="1" fontId="0" fillId="6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2" applyAlignment="1">
      <alignment horizontal="right"/>
    </xf>
    <xf numFmtId="0" fontId="0" fillId="0" borderId="0" xfId="0" quotePrefix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wrapText="1" shrinkToFit="1"/>
    </xf>
    <xf numFmtId="17" fontId="0" fillId="0" borderId="0" xfId="0" applyNumberFormat="1" applyAlignment="1">
      <alignment horizontal="right"/>
    </xf>
    <xf numFmtId="2" fontId="0" fillId="6" borderId="0" xfId="0" applyNumberFormat="1" applyFill="1" applyAlignment="1">
      <alignment horizontal="right"/>
    </xf>
    <xf numFmtId="0" fontId="10" fillId="0" borderId="0" xfId="0" applyFont="1"/>
    <xf numFmtId="2" fontId="8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 wrapText="1"/>
    </xf>
  </cellXfs>
  <cellStyles count="3">
    <cellStyle name="Hyperlink" xfId="2" xr:uid="{00000000-000B-0000-0000-000008000000}"/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ri Vehniäinen" id="{18203669-4E38-449B-9EF7-C4DD6D3E0D73}" userId="S::ari.vehniainen@floorball.fi::d26f2107-0b12-4c37-bc3c-e3154dbd34d6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35" dT="2023-01-02T14:02:26.32" personId="{18203669-4E38-449B-9EF7-C4DD6D3E0D73}" id="{C3DC11A2-10BB-4DD4-BA9D-1F3545F2A8CB}">
    <text>Suojattuihin tolppiin 1,8</text>
  </threadedComment>
  <threadedComment ref="K36" dT="2023-01-02T14:02:48.81" personId="{18203669-4E38-449B-9EF7-C4DD6D3E0D73}" id="{4D44CA54-97BE-4C74-8DB2-12C3DFB3D911}">
    <text>Suojattuihin tolppiin 1,75</text>
  </threadedComment>
  <threadedComment ref="F46" dT="2022-11-23T15:37:59.04" personId="{18203669-4E38-449B-9EF7-C4DD6D3E0D73}" id="{5E7905BC-40A4-4390-8F0E-162D39D5FB68}">
    <text>Koti- ja vierasjoukkueilla</text>
  </threadedComment>
  <threadedComment ref="F54" dT="2022-11-23T15:41:08.38" personId="{18203669-4E38-449B-9EF7-C4DD6D3E0D73}" id="{4B89CA15-9B42-4A14-8854-19F156035F5D}">
    <text>Erotuomareiden pukukoppi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oimua.areena@liikuntahallit.fi" TargetMode="External"/><Relationship Id="rId18" Type="http://schemas.openxmlformats.org/officeDocument/2006/relationships/hyperlink" Target="mailto:toimisto@westendindians.fi" TargetMode="External"/><Relationship Id="rId26" Type="http://schemas.openxmlformats.org/officeDocument/2006/relationships/hyperlink" Target="mailto:myynti@tapulinliikuntakeskus.fi" TargetMode="External"/><Relationship Id="rId3" Type="http://schemas.openxmlformats.org/officeDocument/2006/relationships/hyperlink" Target="mailto:liikunta.palloiluhalli@turku.fi" TargetMode="External"/><Relationship Id="rId21" Type="http://schemas.openxmlformats.org/officeDocument/2006/relationships/hyperlink" Target="mailto:urheilutalo.vahtimes@vantaa.fi" TargetMode="External"/><Relationship Id="rId34" Type="http://schemas.microsoft.com/office/2017/10/relationships/threadedComment" Target="../threadedComments/threadedComment1.xml"/><Relationship Id="rId7" Type="http://schemas.openxmlformats.org/officeDocument/2006/relationships/hyperlink" Target="mailto:virastomestarit.kastelli@oulu.fi" TargetMode="External"/><Relationship Id="rId12" Type="http://schemas.openxmlformats.org/officeDocument/2006/relationships/hyperlink" Target="mailto:janne.raatikainen@sb-pro.fi" TargetMode="External"/><Relationship Id="rId17" Type="http://schemas.openxmlformats.org/officeDocument/2006/relationships/hyperlink" Target="mailto:max.roos@porvoo.fi" TargetMode="External"/><Relationship Id="rId25" Type="http://schemas.openxmlformats.org/officeDocument/2006/relationships/hyperlink" Target="mailto:liikunta.monitoimitalo@jyvaskyla.fi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lippumaki@kuopio.fi" TargetMode="External"/><Relationship Id="rId16" Type="http://schemas.openxmlformats.org/officeDocument/2006/relationships/hyperlink" Target="mailto:laitosmiehet.uimahalli@pori.fi%20/%20timo.lehtimaki@pori.fi" TargetMode="External"/><Relationship Id="rId20" Type="http://schemas.openxmlformats.org/officeDocument/2006/relationships/hyperlink" Target="mailto:myynti@arenacenter.fi" TargetMode="External"/><Relationship Id="rId29" Type="http://schemas.openxmlformats.org/officeDocument/2006/relationships/hyperlink" Target="mailto:toimisto@scclassic.com" TargetMode="External"/><Relationship Id="rId1" Type="http://schemas.openxmlformats.org/officeDocument/2006/relationships/hyperlink" Target="mailto:kari.elomaa@seinajoki.fi" TargetMode="External"/><Relationship Id="rId6" Type="http://schemas.openxmlformats.org/officeDocument/2006/relationships/hyperlink" Target="mailto:pekka.sarkela@liminka.fi" TargetMode="External"/><Relationship Id="rId11" Type="http://schemas.openxmlformats.org/officeDocument/2006/relationships/hyperlink" Target="mailto:tero.laine@liikuntahallit.fi" TargetMode="External"/><Relationship Id="rId24" Type="http://schemas.openxmlformats.org/officeDocument/2006/relationships/hyperlink" Target="mailto:liikuntavaraukset@jyvaskyla.fi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urheilutalo@lappeenranta.fi" TargetMode="External"/><Relationship Id="rId15" Type="http://schemas.openxmlformats.org/officeDocument/2006/relationships/hyperlink" Target="mailto:liikuntapalvelut@rauma.fi" TargetMode="External"/><Relationship Id="rId23" Type="http://schemas.openxmlformats.org/officeDocument/2006/relationships/hyperlink" Target="mailto:areena@joensuu.fi" TargetMode="External"/><Relationship Id="rId28" Type="http://schemas.openxmlformats.org/officeDocument/2006/relationships/hyperlink" Target="mailto:markus.juvakoski@espoo.fi" TargetMode="External"/><Relationship Id="rId10" Type="http://schemas.openxmlformats.org/officeDocument/2006/relationships/hyperlink" Target="mailto:vapaa-aikakeskus@pirkkala.fi" TargetMode="External"/><Relationship Id="rId19" Type="http://schemas.openxmlformats.org/officeDocument/2006/relationships/hyperlink" Target="mailto:myynti@arenacenter.fi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esa.nieminen@vantaa.fi" TargetMode="External"/><Relationship Id="rId9" Type="http://schemas.openxmlformats.org/officeDocument/2006/relationships/hyperlink" Target="mailto:toimisto@spiral-salit.fi" TargetMode="External"/><Relationship Id="rId14" Type="http://schemas.openxmlformats.org/officeDocument/2006/relationships/hyperlink" Target="mailto:vesa.turunen@kirkkonummi.fi" TargetMode="External"/><Relationship Id="rId22" Type="http://schemas.openxmlformats.org/officeDocument/2006/relationships/hyperlink" Target="mailto:markus.rosas@arenacenter.fi" TargetMode="External"/><Relationship Id="rId27" Type="http://schemas.openxmlformats.org/officeDocument/2006/relationships/hyperlink" Target="mailto:info@tapanilanurheilu.fi" TargetMode="External"/><Relationship Id="rId30" Type="http://schemas.openxmlformats.org/officeDocument/2006/relationships/hyperlink" Target="mailto:info@raholanliikuntakeskus.fi" TargetMode="External"/><Relationship Id="rId8" Type="http://schemas.openxmlformats.org/officeDocument/2006/relationships/hyperlink" Target="mailto:idrott@nykarleby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4745-9C66-47D0-A533-5991A96AD30A}">
  <dimension ref="A1:AH123"/>
  <sheetViews>
    <sheetView tabSelected="1" zoomScale="50" zoomScaleNormal="5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08984375" defaultRowHeight="14.5" x14ac:dyDescent="0.35"/>
  <cols>
    <col min="1" max="1" width="8.54296875" customWidth="1"/>
    <col min="2" max="2" width="56.36328125" customWidth="1"/>
    <col min="3" max="3" width="52.54296875" style="7" customWidth="1"/>
    <col min="4" max="4" width="41.54296875" style="7" customWidth="1"/>
    <col min="5" max="5" width="54.90625" style="7" customWidth="1"/>
    <col min="6" max="6" width="53.90625" style="7" customWidth="1"/>
    <col min="7" max="7" width="36.6328125" style="7" customWidth="1"/>
    <col min="8" max="8" width="34.90625" style="7" customWidth="1"/>
    <col min="9" max="9" width="33.6328125" style="7" customWidth="1"/>
    <col min="10" max="10" width="29.36328125" style="7" customWidth="1"/>
    <col min="11" max="11" width="32.453125" style="7" customWidth="1"/>
    <col min="12" max="12" width="27.90625" style="7" bestFit="1" customWidth="1"/>
    <col min="13" max="13" width="26.6328125" style="7" bestFit="1" customWidth="1"/>
    <col min="14" max="14" width="29.90625" style="7" customWidth="1"/>
    <col min="15" max="15" width="29.54296875" style="7" customWidth="1"/>
    <col min="16" max="16" width="24.36328125" style="7" customWidth="1"/>
    <col min="17" max="17" width="40.54296875" style="7" customWidth="1"/>
    <col min="18" max="18" width="35.6328125" style="7" customWidth="1"/>
    <col min="19" max="19" width="40.08984375" style="7" customWidth="1"/>
    <col min="20" max="20" width="49.90625" style="7" customWidth="1"/>
    <col min="21" max="21" width="45.36328125" style="7" customWidth="1"/>
    <col min="22" max="22" width="40.36328125" style="7" customWidth="1"/>
    <col min="23" max="23" width="40.453125" style="7" customWidth="1"/>
    <col min="24" max="24" width="41.36328125" style="7" customWidth="1"/>
    <col min="25" max="26" width="37.6328125" style="7" customWidth="1"/>
    <col min="27" max="27" width="40.36328125" style="7" customWidth="1"/>
    <col min="28" max="28" width="46.36328125" style="7" customWidth="1"/>
    <col min="29" max="29" width="41.08984375" style="7" customWidth="1"/>
    <col min="30" max="30" width="48.453125" style="7" customWidth="1"/>
    <col min="31" max="31" width="46.08984375" style="7" customWidth="1"/>
    <col min="32" max="33" width="32.54296875" style="7" customWidth="1"/>
  </cols>
  <sheetData>
    <row r="1" spans="1:33" x14ac:dyDescent="0.35">
      <c r="A1" t="s">
        <v>0</v>
      </c>
      <c r="B1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pans="1:33" ht="20" x14ac:dyDescent="0.85">
      <c r="A2" s="1" t="s">
        <v>33</v>
      </c>
      <c r="B2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18" t="s">
        <v>39</v>
      </c>
      <c r="H2" s="7" t="s">
        <v>40</v>
      </c>
      <c r="I2" s="19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  <c r="X2" s="7" t="s">
        <v>56</v>
      </c>
      <c r="Y2" s="7" t="s">
        <v>57</v>
      </c>
      <c r="Z2" s="7" t="s">
        <v>58</v>
      </c>
      <c r="AA2" s="7" t="s">
        <v>59</v>
      </c>
      <c r="AB2" s="7" t="s">
        <v>60</v>
      </c>
      <c r="AC2" s="7" t="s">
        <v>61</v>
      </c>
      <c r="AD2" s="7" t="s">
        <v>62</v>
      </c>
      <c r="AE2" s="7" t="s">
        <v>63</v>
      </c>
      <c r="AF2" s="7" t="s">
        <v>64</v>
      </c>
      <c r="AG2" s="7" t="s">
        <v>65</v>
      </c>
    </row>
    <row r="3" spans="1:33" x14ac:dyDescent="0.35">
      <c r="A3" t="s">
        <v>66</v>
      </c>
      <c r="B3" t="s">
        <v>67</v>
      </c>
      <c r="D3" s="13" t="s">
        <v>68</v>
      </c>
      <c r="E3" s="13" t="s">
        <v>69</v>
      </c>
      <c r="F3" s="20" t="s">
        <v>70</v>
      </c>
      <c r="G3" s="13" t="s">
        <v>71</v>
      </c>
      <c r="H3" s="13" t="s">
        <v>72</v>
      </c>
      <c r="I3" s="20" t="s">
        <v>73</v>
      </c>
      <c r="J3" s="20" t="s">
        <v>74</v>
      </c>
      <c r="K3" s="20" t="s">
        <v>75</v>
      </c>
      <c r="M3" s="13" t="s">
        <v>76</v>
      </c>
      <c r="N3" s="13" t="s">
        <v>77</v>
      </c>
      <c r="O3" s="13" t="s">
        <v>78</v>
      </c>
      <c r="P3" s="13" t="s">
        <v>79</v>
      </c>
      <c r="Q3" s="20" t="s">
        <v>80</v>
      </c>
      <c r="R3" s="13" t="s">
        <v>81</v>
      </c>
      <c r="S3" s="20" t="s">
        <v>82</v>
      </c>
      <c r="T3" s="20" t="s">
        <v>83</v>
      </c>
      <c r="U3" s="13" t="s">
        <v>84</v>
      </c>
      <c r="V3" s="13" t="s">
        <v>85</v>
      </c>
      <c r="W3" s="13" t="s">
        <v>86</v>
      </c>
      <c r="X3" s="13" t="s">
        <v>87</v>
      </c>
      <c r="Y3" s="20" t="s">
        <v>88</v>
      </c>
      <c r="Z3" s="13" t="s">
        <v>89</v>
      </c>
      <c r="AA3" s="20" t="s">
        <v>90</v>
      </c>
      <c r="AB3" s="20" t="s">
        <v>91</v>
      </c>
      <c r="AC3" s="20" t="s">
        <v>92</v>
      </c>
      <c r="AD3" s="20" t="s">
        <v>93</v>
      </c>
      <c r="AE3" s="20" t="s">
        <v>94</v>
      </c>
      <c r="AF3" s="20" t="s">
        <v>95</v>
      </c>
      <c r="AG3" s="20" t="s">
        <v>96</v>
      </c>
    </row>
    <row r="4" spans="1:33" x14ac:dyDescent="0.35">
      <c r="A4" s="1" t="s">
        <v>97</v>
      </c>
      <c r="B4" t="s">
        <v>98</v>
      </c>
      <c r="D4" s="7" t="s">
        <v>99</v>
      </c>
      <c r="E4" s="21" t="s">
        <v>100</v>
      </c>
      <c r="F4" s="7" t="s">
        <v>101</v>
      </c>
      <c r="G4" s="8" t="s">
        <v>102</v>
      </c>
      <c r="I4" s="22" t="s">
        <v>103</v>
      </c>
      <c r="J4" s="7" t="s">
        <v>104</v>
      </c>
      <c r="K4" s="7" t="s">
        <v>105</v>
      </c>
      <c r="L4" s="7" t="s">
        <v>106</v>
      </c>
      <c r="M4" s="7" t="s">
        <v>107</v>
      </c>
      <c r="N4" s="7" t="s">
        <v>108</v>
      </c>
      <c r="O4" s="7" t="s">
        <v>109</v>
      </c>
      <c r="P4" s="7" t="s">
        <v>110</v>
      </c>
      <c r="Q4" s="7" t="s">
        <v>111</v>
      </c>
      <c r="R4" s="7" t="s">
        <v>112</v>
      </c>
      <c r="S4" s="23" t="s">
        <v>113</v>
      </c>
      <c r="T4" s="7" t="s">
        <v>114</v>
      </c>
      <c r="U4" s="23" t="s">
        <v>115</v>
      </c>
      <c r="V4" s="7" t="s">
        <v>116</v>
      </c>
      <c r="W4" s="7" t="s">
        <v>117</v>
      </c>
      <c r="X4" s="7" t="s">
        <v>118</v>
      </c>
      <c r="Y4" s="7" t="s">
        <v>119</v>
      </c>
      <c r="Z4" s="8" t="s">
        <v>120</v>
      </c>
      <c r="AA4" s="7" t="s">
        <v>121</v>
      </c>
      <c r="AB4" s="7" t="s">
        <v>122</v>
      </c>
      <c r="AC4" s="7" t="s">
        <v>123</v>
      </c>
      <c r="AD4" s="7" t="s">
        <v>123</v>
      </c>
      <c r="AE4" s="7" t="s">
        <v>124</v>
      </c>
      <c r="AF4" s="7" t="s">
        <v>125</v>
      </c>
      <c r="AG4" s="7" t="s">
        <v>126</v>
      </c>
    </row>
    <row r="5" spans="1:33" x14ac:dyDescent="0.35">
      <c r="A5" t="s">
        <v>127</v>
      </c>
      <c r="B5" t="s">
        <v>128</v>
      </c>
      <c r="C5" s="7" t="s">
        <v>129</v>
      </c>
      <c r="D5" s="7" t="s">
        <v>130</v>
      </c>
      <c r="E5" s="7" t="s">
        <v>131</v>
      </c>
      <c r="F5" s="7" t="s">
        <v>132</v>
      </c>
      <c r="G5" s="7" t="s">
        <v>133</v>
      </c>
      <c r="H5" s="7" t="s">
        <v>134</v>
      </c>
      <c r="I5" s="24" t="s">
        <v>135</v>
      </c>
      <c r="K5" s="7" t="s">
        <v>136</v>
      </c>
      <c r="M5" s="7" t="s">
        <v>137</v>
      </c>
      <c r="O5" s="7" t="s">
        <v>138</v>
      </c>
      <c r="P5" s="7" t="s">
        <v>139</v>
      </c>
      <c r="Q5" s="7" t="s">
        <v>140</v>
      </c>
      <c r="R5" s="7" t="s">
        <v>141</v>
      </c>
      <c r="S5" s="7" t="s">
        <v>142</v>
      </c>
      <c r="T5" s="7" t="s">
        <v>143</v>
      </c>
      <c r="U5" s="7" t="s">
        <v>144</v>
      </c>
      <c r="V5" s="7" t="s">
        <v>145</v>
      </c>
      <c r="W5" s="7" t="s">
        <v>146</v>
      </c>
      <c r="X5" s="7" t="s">
        <v>147</v>
      </c>
      <c r="Y5" s="7" t="s">
        <v>146</v>
      </c>
      <c r="Z5" s="7" t="s">
        <v>148</v>
      </c>
      <c r="AA5" s="7" t="s">
        <v>149</v>
      </c>
      <c r="AB5" s="7" t="s">
        <v>150</v>
      </c>
      <c r="AC5" s="7" t="s">
        <v>151</v>
      </c>
      <c r="AD5" s="7" t="s">
        <v>152</v>
      </c>
      <c r="AE5" s="7" t="s">
        <v>153</v>
      </c>
      <c r="AF5" s="7" t="s">
        <v>154</v>
      </c>
      <c r="AG5" s="7" t="s">
        <v>155</v>
      </c>
    </row>
    <row r="6" spans="1:33" x14ac:dyDescent="0.35">
      <c r="A6" s="1" t="s">
        <v>156</v>
      </c>
      <c r="B6" t="s">
        <v>157</v>
      </c>
      <c r="C6" s="7" t="s">
        <v>158</v>
      </c>
      <c r="D6" s="7" t="s">
        <v>158</v>
      </c>
      <c r="E6" s="7" t="s">
        <v>159</v>
      </c>
      <c r="F6" s="7" t="s">
        <v>160</v>
      </c>
      <c r="G6" s="7" t="s">
        <v>161</v>
      </c>
      <c r="H6" s="7" t="s">
        <v>162</v>
      </c>
      <c r="I6" s="7" t="s">
        <v>163</v>
      </c>
      <c r="J6" s="7" t="s">
        <v>163</v>
      </c>
      <c r="K6" s="7" t="s">
        <v>158</v>
      </c>
      <c r="L6" s="7" t="s">
        <v>162</v>
      </c>
      <c r="M6" s="7" t="s">
        <v>164</v>
      </c>
      <c r="N6" s="7" t="s">
        <v>164</v>
      </c>
      <c r="O6" s="7" t="s">
        <v>164</v>
      </c>
      <c r="P6" s="7" t="s">
        <v>161</v>
      </c>
      <c r="Q6" s="7" t="s">
        <v>164</v>
      </c>
      <c r="R6" s="7" t="s">
        <v>161</v>
      </c>
      <c r="S6" s="7" t="s">
        <v>160</v>
      </c>
      <c r="T6" s="7" t="s">
        <v>160</v>
      </c>
      <c r="U6" s="7" t="s">
        <v>161</v>
      </c>
      <c r="V6" s="7" t="s">
        <v>161</v>
      </c>
      <c r="W6" s="7" t="s">
        <v>161</v>
      </c>
      <c r="X6" s="7" t="s">
        <v>161</v>
      </c>
      <c r="Y6" s="7" t="s">
        <v>161</v>
      </c>
      <c r="Z6" s="7" t="s">
        <v>165</v>
      </c>
      <c r="AA6" s="7" t="s">
        <v>164</v>
      </c>
      <c r="AB6" s="7" t="s">
        <v>164</v>
      </c>
      <c r="AC6" s="7" t="s">
        <v>161</v>
      </c>
      <c r="AD6" s="7" t="s">
        <v>161</v>
      </c>
      <c r="AE6" s="7" t="s">
        <v>161</v>
      </c>
      <c r="AF6" s="7" t="s">
        <v>164</v>
      </c>
      <c r="AG6" s="7" t="s">
        <v>164</v>
      </c>
    </row>
    <row r="7" spans="1:33" ht="43.5" x14ac:dyDescent="0.35">
      <c r="A7" t="s">
        <v>166</v>
      </c>
      <c r="B7" t="s">
        <v>167</v>
      </c>
      <c r="R7" s="16" t="s">
        <v>168</v>
      </c>
      <c r="S7" s="17" t="s">
        <v>169</v>
      </c>
      <c r="W7" s="16" t="s">
        <v>170</v>
      </c>
      <c r="Y7" s="16" t="s">
        <v>171</v>
      </c>
      <c r="Z7" s="28" t="s">
        <v>172</v>
      </c>
    </row>
    <row r="8" spans="1:33" ht="43.5" x14ac:dyDescent="0.35">
      <c r="A8" s="1" t="s">
        <v>173</v>
      </c>
      <c r="B8" t="s">
        <v>174</v>
      </c>
      <c r="C8" s="7" t="s">
        <v>175</v>
      </c>
      <c r="D8" s="7" t="s">
        <v>175</v>
      </c>
      <c r="E8" s="7" t="s">
        <v>175</v>
      </c>
      <c r="F8" s="16" t="s">
        <v>176</v>
      </c>
      <c r="G8" s="7" t="s">
        <v>175</v>
      </c>
      <c r="H8" s="7" t="s">
        <v>175</v>
      </c>
      <c r="I8" s="7" t="s">
        <v>177</v>
      </c>
      <c r="J8" s="16" t="s">
        <v>178</v>
      </c>
      <c r="K8" s="7" t="s">
        <v>175</v>
      </c>
      <c r="M8" s="7" t="s">
        <v>179</v>
      </c>
      <c r="N8" s="7" t="s">
        <v>175</v>
      </c>
      <c r="O8" s="7" t="s">
        <v>175</v>
      </c>
      <c r="P8" s="7" t="s">
        <v>180</v>
      </c>
      <c r="Q8" s="17" t="s">
        <v>181</v>
      </c>
      <c r="R8" s="7" t="s">
        <v>175</v>
      </c>
      <c r="S8" s="17" t="s">
        <v>182</v>
      </c>
      <c r="T8" s="7" t="s">
        <v>175</v>
      </c>
      <c r="U8" s="17" t="s">
        <v>183</v>
      </c>
      <c r="V8" s="7" t="s">
        <v>184</v>
      </c>
      <c r="W8" s="17" t="s">
        <v>185</v>
      </c>
      <c r="X8" s="7" t="s">
        <v>186</v>
      </c>
      <c r="Y8" s="7" t="s">
        <v>185</v>
      </c>
      <c r="Z8" s="16" t="s">
        <v>187</v>
      </c>
      <c r="AA8" s="7" t="s">
        <v>188</v>
      </c>
      <c r="AB8" s="7" t="s">
        <v>188</v>
      </c>
      <c r="AC8" s="7" t="s">
        <v>189</v>
      </c>
      <c r="AD8" s="7" t="s">
        <v>190</v>
      </c>
      <c r="AE8" s="7" t="s">
        <v>191</v>
      </c>
      <c r="AF8" s="7" t="s">
        <v>179</v>
      </c>
      <c r="AG8" s="7" t="s">
        <v>192</v>
      </c>
    </row>
    <row r="9" spans="1:33" ht="29" x14ac:dyDescent="0.35">
      <c r="A9" t="s">
        <v>193</v>
      </c>
      <c r="B9" t="s">
        <v>194</v>
      </c>
      <c r="C9" s="7" t="s">
        <v>195</v>
      </c>
      <c r="D9" s="7" t="s">
        <v>196</v>
      </c>
      <c r="E9" s="7" t="s">
        <v>197</v>
      </c>
      <c r="F9" s="7" t="s">
        <v>198</v>
      </c>
      <c r="G9" s="7" t="s">
        <v>196</v>
      </c>
      <c r="H9" s="7" t="s">
        <v>199</v>
      </c>
      <c r="I9" s="7" t="s">
        <v>200</v>
      </c>
      <c r="J9" s="7" t="s">
        <v>196</v>
      </c>
      <c r="L9" s="7" t="s">
        <v>201</v>
      </c>
      <c r="M9" s="7" t="s">
        <v>202</v>
      </c>
      <c r="N9" s="7" t="s">
        <v>203</v>
      </c>
      <c r="O9" s="7" t="s">
        <v>196</v>
      </c>
      <c r="P9" s="7" t="s">
        <v>204</v>
      </c>
      <c r="Q9" s="7" t="s">
        <v>205</v>
      </c>
      <c r="R9" s="7" t="s">
        <v>206</v>
      </c>
      <c r="S9" s="7" t="s">
        <v>207</v>
      </c>
      <c r="T9" s="7" t="s">
        <v>208</v>
      </c>
      <c r="U9" s="7" t="s">
        <v>209</v>
      </c>
      <c r="V9" s="7" t="s">
        <v>210</v>
      </c>
      <c r="W9" s="7" t="s">
        <v>211</v>
      </c>
      <c r="X9" s="7" t="s">
        <v>212</v>
      </c>
      <c r="Y9" s="7" t="s">
        <v>213</v>
      </c>
      <c r="Z9" s="7" t="s">
        <v>214</v>
      </c>
      <c r="AA9" s="16" t="s">
        <v>215</v>
      </c>
      <c r="AB9" s="7" t="s">
        <v>216</v>
      </c>
      <c r="AC9" s="7" t="s">
        <v>217</v>
      </c>
      <c r="AD9" s="7" t="s">
        <v>218</v>
      </c>
      <c r="AE9" s="7" t="s">
        <v>219</v>
      </c>
      <c r="AF9" s="7" t="s">
        <v>220</v>
      </c>
      <c r="AG9" s="7" t="s">
        <v>221</v>
      </c>
    </row>
    <row r="10" spans="1:33" ht="58" x14ac:dyDescent="0.35">
      <c r="A10" s="1" t="s">
        <v>222</v>
      </c>
      <c r="B10" t="s">
        <v>223</v>
      </c>
      <c r="C10" s="7" t="s">
        <v>224</v>
      </c>
      <c r="D10" s="7" t="s">
        <v>225</v>
      </c>
      <c r="E10" s="7" t="s">
        <v>226</v>
      </c>
      <c r="F10" s="7" t="s">
        <v>227</v>
      </c>
      <c r="G10" s="7">
        <v>2006</v>
      </c>
      <c r="H10" s="7" t="s">
        <v>228</v>
      </c>
      <c r="I10" s="7" t="s">
        <v>229</v>
      </c>
      <c r="J10" s="16" t="s">
        <v>230</v>
      </c>
      <c r="K10" s="7">
        <v>2006</v>
      </c>
      <c r="L10" s="7" t="s">
        <v>231</v>
      </c>
      <c r="M10" s="7" t="s">
        <v>232</v>
      </c>
      <c r="N10" s="7">
        <v>2000</v>
      </c>
      <c r="O10" s="7">
        <v>2005</v>
      </c>
      <c r="P10" s="7">
        <v>2018</v>
      </c>
      <c r="Q10" s="7">
        <v>2014</v>
      </c>
      <c r="R10" s="7" t="s">
        <v>233</v>
      </c>
      <c r="S10" s="17" t="s">
        <v>234</v>
      </c>
      <c r="T10" s="7" t="s">
        <v>235</v>
      </c>
      <c r="U10" s="7" t="s">
        <v>236</v>
      </c>
      <c r="V10" s="7" t="s">
        <v>237</v>
      </c>
      <c r="W10" s="7" t="s">
        <v>238</v>
      </c>
      <c r="X10" s="7" t="s">
        <v>239</v>
      </c>
      <c r="Y10" s="7">
        <v>2006</v>
      </c>
      <c r="Z10" s="7" t="s">
        <v>240</v>
      </c>
      <c r="AA10" s="29" t="s">
        <v>241</v>
      </c>
      <c r="AB10" s="7" t="s">
        <v>242</v>
      </c>
      <c r="AC10" s="7" t="s">
        <v>243</v>
      </c>
      <c r="AD10" s="7" t="s">
        <v>244</v>
      </c>
      <c r="AE10" s="7" t="s">
        <v>245</v>
      </c>
      <c r="AF10" s="7" t="s">
        <v>246</v>
      </c>
      <c r="AG10" s="7" t="s">
        <v>247</v>
      </c>
    </row>
    <row r="11" spans="1:33" x14ac:dyDescent="0.35">
      <c r="A11" t="s">
        <v>248</v>
      </c>
      <c r="B11" t="s">
        <v>249</v>
      </c>
      <c r="C11" s="7" t="s">
        <v>250</v>
      </c>
      <c r="D11" s="7" t="s">
        <v>250</v>
      </c>
      <c r="E11" s="7" t="s">
        <v>250</v>
      </c>
      <c r="F11" s="7" t="s">
        <v>251</v>
      </c>
      <c r="G11" s="7" t="s">
        <v>252</v>
      </c>
      <c r="H11" s="7" t="s">
        <v>252</v>
      </c>
      <c r="I11" s="7" t="s">
        <v>253</v>
      </c>
      <c r="J11" s="7">
        <v>34</v>
      </c>
      <c r="K11" s="7" t="s">
        <v>254</v>
      </c>
      <c r="L11" s="7" t="s">
        <v>252</v>
      </c>
      <c r="M11" s="7" t="s">
        <v>255</v>
      </c>
      <c r="N11" s="7" t="s">
        <v>252</v>
      </c>
      <c r="O11" s="7" t="s">
        <v>256</v>
      </c>
      <c r="P11" s="7" t="s">
        <v>257</v>
      </c>
      <c r="Q11" s="7" t="s">
        <v>258</v>
      </c>
      <c r="R11" s="7" t="s">
        <v>259</v>
      </c>
      <c r="S11" s="7" t="s">
        <v>257</v>
      </c>
      <c r="T11" s="7" t="s">
        <v>257</v>
      </c>
      <c r="U11" s="7" t="s">
        <v>259</v>
      </c>
      <c r="V11" s="7" t="s">
        <v>260</v>
      </c>
      <c r="W11" s="7" t="s">
        <v>261</v>
      </c>
      <c r="X11" s="7" t="s">
        <v>262</v>
      </c>
      <c r="Y11" s="7" t="s">
        <v>263</v>
      </c>
      <c r="AA11" s="7" t="s">
        <v>264</v>
      </c>
      <c r="AB11" s="7" t="s">
        <v>265</v>
      </c>
      <c r="AC11" s="7" t="s">
        <v>266</v>
      </c>
      <c r="AE11" s="7" t="s">
        <v>267</v>
      </c>
      <c r="AF11" s="7" t="s">
        <v>268</v>
      </c>
      <c r="AG11" s="7" t="s">
        <v>269</v>
      </c>
    </row>
    <row r="12" spans="1:33" x14ac:dyDescent="0.35">
      <c r="A12" s="1" t="s">
        <v>270</v>
      </c>
      <c r="B12" t="s">
        <v>271</v>
      </c>
      <c r="C12" s="7" t="s">
        <v>272</v>
      </c>
      <c r="D12" s="7" t="s">
        <v>273</v>
      </c>
      <c r="E12" s="7">
        <v>44</v>
      </c>
      <c r="F12" s="7">
        <v>44</v>
      </c>
      <c r="G12" s="7">
        <v>45.5</v>
      </c>
      <c r="H12" s="7">
        <v>47.7</v>
      </c>
      <c r="I12" s="7">
        <v>60.4</v>
      </c>
      <c r="J12" s="7">
        <v>47</v>
      </c>
      <c r="K12" s="7">
        <v>44</v>
      </c>
      <c r="L12" s="7">
        <v>76</v>
      </c>
      <c r="M12" s="7">
        <v>44</v>
      </c>
      <c r="N12" s="7">
        <v>43</v>
      </c>
      <c r="O12" s="7">
        <v>45.6</v>
      </c>
      <c r="P12" s="7">
        <v>44.5</v>
      </c>
      <c r="Q12" s="7">
        <v>65</v>
      </c>
      <c r="R12" s="7">
        <v>44</v>
      </c>
      <c r="S12" s="7">
        <v>42</v>
      </c>
      <c r="T12" s="7">
        <v>43.4</v>
      </c>
      <c r="U12" s="7">
        <v>45</v>
      </c>
      <c r="V12" s="7">
        <v>68</v>
      </c>
      <c r="W12" s="7">
        <v>42.8</v>
      </c>
      <c r="X12" s="7">
        <v>47.2</v>
      </c>
      <c r="Y12" s="7">
        <v>43.2</v>
      </c>
      <c r="Z12" s="7" t="s">
        <v>274</v>
      </c>
      <c r="AA12" s="7">
        <v>42.55</v>
      </c>
      <c r="AB12" s="7">
        <v>41.57</v>
      </c>
      <c r="AC12" s="7">
        <v>44.74</v>
      </c>
      <c r="AD12" s="7">
        <v>43.09</v>
      </c>
      <c r="AE12" s="7">
        <v>43.07</v>
      </c>
    </row>
    <row r="13" spans="1:33" x14ac:dyDescent="0.35">
      <c r="A13" t="s">
        <v>275</v>
      </c>
      <c r="B13" t="s">
        <v>276</v>
      </c>
      <c r="C13" s="7" t="s">
        <v>277</v>
      </c>
      <c r="D13" s="7" t="s">
        <v>278</v>
      </c>
      <c r="E13" s="7">
        <v>24</v>
      </c>
      <c r="F13" s="7">
        <v>26</v>
      </c>
      <c r="G13" s="7">
        <v>24</v>
      </c>
      <c r="H13" s="7">
        <v>23.1</v>
      </c>
      <c r="I13" s="7">
        <v>25.9</v>
      </c>
      <c r="J13" s="7">
        <v>26</v>
      </c>
      <c r="K13" s="7">
        <v>24</v>
      </c>
      <c r="L13" s="7">
        <v>47</v>
      </c>
      <c r="M13" s="7">
        <v>24</v>
      </c>
      <c r="N13" s="7">
        <v>23.1</v>
      </c>
      <c r="O13" s="7">
        <v>24.5</v>
      </c>
      <c r="P13" s="7">
        <v>24</v>
      </c>
      <c r="Q13" s="7">
        <v>37</v>
      </c>
      <c r="R13" s="7">
        <v>25</v>
      </c>
      <c r="S13" s="7">
        <v>22</v>
      </c>
      <c r="T13" s="7">
        <v>21.67</v>
      </c>
      <c r="U13" s="7">
        <v>30</v>
      </c>
      <c r="V13" s="7">
        <v>45</v>
      </c>
      <c r="W13" s="7">
        <v>21.5</v>
      </c>
      <c r="X13" s="7">
        <v>23</v>
      </c>
      <c r="Y13" s="7">
        <v>23.38</v>
      </c>
      <c r="Z13" s="7" t="s">
        <v>279</v>
      </c>
      <c r="AA13" s="7">
        <v>23</v>
      </c>
      <c r="AB13" s="7">
        <v>22.82</v>
      </c>
      <c r="AC13" s="7">
        <v>26.82</v>
      </c>
      <c r="AD13" s="7">
        <v>26.35</v>
      </c>
      <c r="AE13" s="7">
        <v>24.58</v>
      </c>
    </row>
    <row r="14" spans="1:33" x14ac:dyDescent="0.35">
      <c r="A14" s="1" t="s">
        <v>280</v>
      </c>
      <c r="B14" t="s">
        <v>281</v>
      </c>
      <c r="C14" s="7" t="s">
        <v>282</v>
      </c>
      <c r="D14" s="7" t="s">
        <v>283</v>
      </c>
      <c r="E14" s="7">
        <v>1056</v>
      </c>
      <c r="F14" s="7">
        <v>2772</v>
      </c>
      <c r="H14" s="7">
        <v>1109</v>
      </c>
      <c r="I14" s="7">
        <v>1510</v>
      </c>
      <c r="J14" s="7">
        <f>J12*J13</f>
        <v>1222</v>
      </c>
      <c r="K14" s="7">
        <f>K13*K12</f>
        <v>1056</v>
      </c>
      <c r="L14" s="7">
        <v>3395</v>
      </c>
      <c r="M14" s="7">
        <v>1056</v>
      </c>
      <c r="N14" s="7">
        <v>989</v>
      </c>
      <c r="O14" s="7">
        <f>O12*O13</f>
        <v>1117.2</v>
      </c>
      <c r="P14" s="7">
        <f>P12*P13</f>
        <v>1068</v>
      </c>
      <c r="Q14" s="7">
        <v>2400</v>
      </c>
      <c r="R14" s="7">
        <f>R12*R13</f>
        <v>1100</v>
      </c>
      <c r="S14" s="7">
        <v>924</v>
      </c>
      <c r="T14" s="7">
        <v>940</v>
      </c>
      <c r="U14" s="7">
        <v>1350</v>
      </c>
      <c r="V14" s="7">
        <v>3060</v>
      </c>
      <c r="W14" s="7">
        <v>920</v>
      </c>
      <c r="X14" s="7">
        <v>1085</v>
      </c>
      <c r="Y14" s="7">
        <v>1010</v>
      </c>
      <c r="Z14" s="7">
        <v>1584</v>
      </c>
      <c r="AA14" s="7">
        <v>978.65</v>
      </c>
      <c r="AB14" s="7">
        <v>948.63</v>
      </c>
      <c r="AC14" s="7">
        <v>1200</v>
      </c>
      <c r="AD14" s="7">
        <v>1135</v>
      </c>
      <c r="AE14" s="7">
        <v>929</v>
      </c>
    </row>
    <row r="15" spans="1:33" x14ac:dyDescent="0.35">
      <c r="A15" t="s">
        <v>284</v>
      </c>
      <c r="B15" t="s">
        <v>285</v>
      </c>
      <c r="C15" s="7" t="s">
        <v>286</v>
      </c>
      <c r="D15" s="7" t="s">
        <v>287</v>
      </c>
      <c r="E15" s="7">
        <v>40</v>
      </c>
      <c r="F15" s="7" t="s">
        <v>288</v>
      </c>
      <c r="G15" s="7">
        <v>39.9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>
        <v>40</v>
      </c>
      <c r="N15" s="7">
        <v>40</v>
      </c>
      <c r="O15" s="7">
        <v>40</v>
      </c>
      <c r="P15" s="7">
        <v>40</v>
      </c>
      <c r="Q15" s="7">
        <v>40</v>
      </c>
      <c r="R15" s="7">
        <v>40</v>
      </c>
      <c r="S15" s="7">
        <v>40</v>
      </c>
      <c r="T15" s="7">
        <v>40</v>
      </c>
      <c r="U15" s="7">
        <v>40.04</v>
      </c>
      <c r="V15" s="7">
        <v>40</v>
      </c>
      <c r="W15" s="7">
        <v>40</v>
      </c>
      <c r="X15" s="7">
        <v>39.950000000000003</v>
      </c>
      <c r="Y15" s="7">
        <v>40.47</v>
      </c>
      <c r="Z15" s="7">
        <v>40</v>
      </c>
      <c r="AA15" s="7">
        <v>40.840000000000003</v>
      </c>
      <c r="AB15" s="7">
        <v>40</v>
      </c>
      <c r="AC15" s="7">
        <v>40.799999999999997</v>
      </c>
      <c r="AD15" s="7">
        <v>40.11</v>
      </c>
      <c r="AE15" s="7">
        <v>40.06</v>
      </c>
    </row>
    <row r="16" spans="1:33" x14ac:dyDescent="0.35">
      <c r="A16" s="1" t="s">
        <v>289</v>
      </c>
      <c r="B16" t="s">
        <v>290</v>
      </c>
      <c r="C16" s="7" t="s">
        <v>291</v>
      </c>
      <c r="D16" s="7" t="s">
        <v>292</v>
      </c>
      <c r="E16" s="7">
        <v>20</v>
      </c>
      <c r="F16" s="7" t="s">
        <v>293</v>
      </c>
      <c r="G16" s="7">
        <v>20.100000000000001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  <c r="P16" s="7">
        <v>20</v>
      </c>
      <c r="Q16" s="7">
        <v>20</v>
      </c>
      <c r="R16" s="7">
        <v>20</v>
      </c>
      <c r="S16" s="7">
        <v>20</v>
      </c>
      <c r="T16" s="7">
        <v>20</v>
      </c>
      <c r="U16" s="7">
        <v>20.11</v>
      </c>
      <c r="V16" s="7">
        <v>20</v>
      </c>
      <c r="W16" s="7">
        <v>20</v>
      </c>
      <c r="X16" s="7">
        <v>20.11</v>
      </c>
      <c r="Y16" s="7">
        <v>20.62</v>
      </c>
      <c r="Z16" s="7">
        <v>20</v>
      </c>
      <c r="AA16" s="7">
        <v>19.91</v>
      </c>
      <c r="AB16" s="7">
        <v>20</v>
      </c>
      <c r="AC16" s="7">
        <v>20.02</v>
      </c>
      <c r="AD16" s="7">
        <v>20.100000000000001</v>
      </c>
      <c r="AE16" s="7">
        <v>19.95</v>
      </c>
    </row>
    <row r="17" spans="1:33" x14ac:dyDescent="0.35">
      <c r="A17" t="s">
        <v>294</v>
      </c>
      <c r="B17" t="s">
        <v>295</v>
      </c>
      <c r="C17" s="7" t="s">
        <v>296</v>
      </c>
      <c r="D17" s="7" t="s">
        <v>297</v>
      </c>
      <c r="E17" s="7">
        <v>800</v>
      </c>
      <c r="F17" s="7">
        <v>802</v>
      </c>
      <c r="G17" s="25">
        <f>G15*G16</f>
        <v>801.99</v>
      </c>
      <c r="H17" s="7">
        <v>800</v>
      </c>
      <c r="I17" s="7">
        <v>800</v>
      </c>
      <c r="J17" s="7">
        <v>800</v>
      </c>
      <c r="K17" s="7">
        <v>800</v>
      </c>
      <c r="L17" s="7">
        <v>800</v>
      </c>
      <c r="M17" s="7">
        <v>800</v>
      </c>
      <c r="N17" s="7">
        <v>800</v>
      </c>
      <c r="O17" s="7">
        <v>800</v>
      </c>
      <c r="P17" s="7">
        <v>800</v>
      </c>
      <c r="Q17" s="7">
        <v>800</v>
      </c>
      <c r="R17" s="7">
        <v>800</v>
      </c>
      <c r="S17" s="7">
        <v>800</v>
      </c>
      <c r="T17" s="7">
        <v>800</v>
      </c>
      <c r="U17" s="7">
        <v>840</v>
      </c>
      <c r="V17" s="7">
        <v>800</v>
      </c>
      <c r="W17" s="7">
        <v>800</v>
      </c>
      <c r="X17" s="7">
        <v>803.39</v>
      </c>
      <c r="Y17" s="7">
        <v>834.5</v>
      </c>
      <c r="Z17" s="7">
        <v>800</v>
      </c>
      <c r="AA17" s="7">
        <v>913.12</v>
      </c>
      <c r="AB17" s="7">
        <v>800</v>
      </c>
      <c r="AC17" s="7">
        <v>817</v>
      </c>
      <c r="AD17" s="7">
        <v>806.21</v>
      </c>
      <c r="AE17" s="7">
        <v>799.2</v>
      </c>
    </row>
    <row r="18" spans="1:33" x14ac:dyDescent="0.35">
      <c r="A18" s="1" t="s">
        <v>298</v>
      </c>
      <c r="B18" t="s">
        <v>299</v>
      </c>
      <c r="C18" s="7" t="s">
        <v>300</v>
      </c>
      <c r="D18" s="7" t="s">
        <v>301</v>
      </c>
      <c r="E18" s="7">
        <v>5.6</v>
      </c>
      <c r="F18" s="7" t="s">
        <v>302</v>
      </c>
      <c r="G18" s="7">
        <v>12.5</v>
      </c>
      <c r="H18" s="7">
        <v>12</v>
      </c>
      <c r="I18" s="7">
        <v>7.7</v>
      </c>
      <c r="J18" s="7">
        <v>10</v>
      </c>
      <c r="K18" s="7">
        <v>7.9</v>
      </c>
      <c r="L18" s="7">
        <v>22</v>
      </c>
      <c r="M18" s="7">
        <v>6</v>
      </c>
      <c r="N18" s="7">
        <v>9.5</v>
      </c>
      <c r="O18" s="7">
        <v>10</v>
      </c>
      <c r="P18" s="7">
        <v>7.2</v>
      </c>
      <c r="Q18" s="7">
        <v>12.5</v>
      </c>
      <c r="R18" s="7">
        <v>8</v>
      </c>
      <c r="S18" s="7">
        <v>8</v>
      </c>
      <c r="T18" s="7">
        <v>10</v>
      </c>
      <c r="U18" s="7">
        <v>5.8</v>
      </c>
      <c r="V18" s="7">
        <v>11.29</v>
      </c>
      <c r="W18" s="7">
        <v>6</v>
      </c>
      <c r="X18" s="7">
        <v>7.25</v>
      </c>
      <c r="Y18" s="7">
        <v>6.48</v>
      </c>
      <c r="AA18" s="7">
        <v>9.9700000000000006</v>
      </c>
      <c r="AB18" s="7">
        <v>10.15</v>
      </c>
      <c r="AC18" s="7">
        <v>8.07</v>
      </c>
      <c r="AD18" s="7">
        <v>5.16</v>
      </c>
      <c r="AE18" s="7">
        <v>7.73</v>
      </c>
    </row>
    <row r="19" spans="1:33" x14ac:dyDescent="0.35">
      <c r="A19" t="s">
        <v>303</v>
      </c>
      <c r="B19" t="s">
        <v>304</v>
      </c>
      <c r="C19" s="7" t="s">
        <v>305</v>
      </c>
      <c r="D19" s="7" t="s">
        <v>305</v>
      </c>
      <c r="E19" s="7" t="s">
        <v>306</v>
      </c>
      <c r="F19" s="7" t="s">
        <v>307</v>
      </c>
      <c r="G19" s="7" t="s">
        <v>308</v>
      </c>
      <c r="H19" s="7" t="s">
        <v>308</v>
      </c>
      <c r="I19" s="7" t="s">
        <v>306</v>
      </c>
      <c r="J19" s="7" t="s">
        <v>309</v>
      </c>
      <c r="K19" s="7" t="s">
        <v>310</v>
      </c>
      <c r="L19" s="7" t="s">
        <v>308</v>
      </c>
      <c r="M19" s="7" t="s">
        <v>306</v>
      </c>
      <c r="N19" s="7" t="s">
        <v>308</v>
      </c>
      <c r="O19" s="7" t="s">
        <v>311</v>
      </c>
      <c r="P19" s="7" t="s">
        <v>306</v>
      </c>
      <c r="Q19" s="7" t="s">
        <v>305</v>
      </c>
      <c r="R19" s="7" t="s">
        <v>305</v>
      </c>
      <c r="S19" s="7" t="s">
        <v>310</v>
      </c>
      <c r="T19" s="7" t="s">
        <v>310</v>
      </c>
      <c r="U19" s="7" t="s">
        <v>306</v>
      </c>
      <c r="V19" s="7" t="s">
        <v>311</v>
      </c>
      <c r="W19" s="7" t="s">
        <v>306</v>
      </c>
      <c r="X19" s="7" t="s">
        <v>312</v>
      </c>
      <c r="Y19" s="7" t="s">
        <v>305</v>
      </c>
      <c r="Z19" s="7" t="s">
        <v>313</v>
      </c>
      <c r="AA19" s="7" t="s">
        <v>314</v>
      </c>
      <c r="AB19" s="7" t="s">
        <v>315</v>
      </c>
      <c r="AC19" s="7" t="s">
        <v>316</v>
      </c>
      <c r="AD19" s="7" t="s">
        <v>317</v>
      </c>
      <c r="AE19" s="7" t="s">
        <v>308</v>
      </c>
      <c r="AF19" s="7" t="s">
        <v>305</v>
      </c>
      <c r="AG19" s="7" t="s">
        <v>305</v>
      </c>
    </row>
    <row r="20" spans="1:33" x14ac:dyDescent="0.35">
      <c r="A20" s="1" t="s">
        <v>318</v>
      </c>
      <c r="B20" t="s">
        <v>319</v>
      </c>
      <c r="C20" s="7" t="s">
        <v>320</v>
      </c>
      <c r="D20" s="7" t="s">
        <v>321</v>
      </c>
      <c r="E20" s="7" t="s">
        <v>322</v>
      </c>
      <c r="F20" s="7" t="s">
        <v>323</v>
      </c>
      <c r="G20" s="7" t="s">
        <v>324</v>
      </c>
      <c r="H20" s="7" t="s">
        <v>325</v>
      </c>
      <c r="I20" s="7" t="s">
        <v>322</v>
      </c>
      <c r="J20" s="7" t="s">
        <v>326</v>
      </c>
      <c r="K20" s="7" t="s">
        <v>320</v>
      </c>
      <c r="L20" s="7" t="s">
        <v>322</v>
      </c>
      <c r="M20" s="7" t="s">
        <v>327</v>
      </c>
      <c r="N20" s="7" t="s">
        <v>322</v>
      </c>
      <c r="O20" s="7" t="s">
        <v>324</v>
      </c>
      <c r="P20" s="7" t="s">
        <v>324</v>
      </c>
      <c r="Q20" s="7" t="s">
        <v>328</v>
      </c>
      <c r="R20" s="7" t="s">
        <v>321</v>
      </c>
      <c r="S20" s="7" t="s">
        <v>329</v>
      </c>
      <c r="T20" s="7" t="s">
        <v>328</v>
      </c>
      <c r="U20" s="7" t="s">
        <v>330</v>
      </c>
      <c r="V20" s="7" t="s">
        <v>331</v>
      </c>
      <c r="W20" s="7" t="s">
        <v>332</v>
      </c>
      <c r="X20" s="7" t="s">
        <v>333</v>
      </c>
      <c r="Y20" s="7" t="s">
        <v>334</v>
      </c>
      <c r="Z20" s="7" t="s">
        <v>335</v>
      </c>
      <c r="AA20" s="7" t="s">
        <v>336</v>
      </c>
      <c r="AB20" s="7" t="s">
        <v>333</v>
      </c>
      <c r="AC20" s="7" t="s">
        <v>333</v>
      </c>
      <c r="AD20" s="7" t="s">
        <v>337</v>
      </c>
      <c r="AE20" s="7" t="s">
        <v>322</v>
      </c>
      <c r="AG20" s="7" t="s">
        <v>321</v>
      </c>
    </row>
    <row r="21" spans="1:33" x14ac:dyDescent="0.35">
      <c r="A21" t="s">
        <v>338</v>
      </c>
      <c r="B21" t="s">
        <v>339</v>
      </c>
      <c r="C21" s="7" t="s">
        <v>340</v>
      </c>
      <c r="D21" s="7" t="s">
        <v>340</v>
      </c>
      <c r="E21" s="7" t="s">
        <v>341</v>
      </c>
      <c r="F21" s="7" t="s">
        <v>340</v>
      </c>
      <c r="G21" s="7" t="s">
        <v>340</v>
      </c>
      <c r="H21" s="7" t="s">
        <v>340</v>
      </c>
      <c r="I21" s="7" t="s">
        <v>340</v>
      </c>
      <c r="J21" s="7" t="s">
        <v>340</v>
      </c>
      <c r="L21" s="7" t="s">
        <v>340</v>
      </c>
      <c r="M21" s="7" t="s">
        <v>342</v>
      </c>
      <c r="P21" s="7" t="s">
        <v>343</v>
      </c>
      <c r="Q21" s="7" t="s">
        <v>340</v>
      </c>
      <c r="R21" s="7" t="s">
        <v>344</v>
      </c>
      <c r="S21" s="7" t="s">
        <v>345</v>
      </c>
      <c r="T21" s="7" t="s">
        <v>313</v>
      </c>
      <c r="U21" s="7" t="s">
        <v>346</v>
      </c>
      <c r="V21" s="7" t="s">
        <v>340</v>
      </c>
      <c r="W21" s="7" t="s">
        <v>344</v>
      </c>
      <c r="X21" s="7" t="s">
        <v>340</v>
      </c>
      <c r="Y21" s="7" t="s">
        <v>340</v>
      </c>
      <c r="Z21" s="7" t="s">
        <v>313</v>
      </c>
      <c r="AA21" s="7" t="s">
        <v>340</v>
      </c>
      <c r="AB21" s="7" t="s">
        <v>340</v>
      </c>
      <c r="AC21" s="7" t="s">
        <v>340</v>
      </c>
      <c r="AD21" s="7" t="s">
        <v>340</v>
      </c>
      <c r="AE21" s="7" t="s">
        <v>347</v>
      </c>
      <c r="AF21" s="7" t="s">
        <v>340</v>
      </c>
      <c r="AG21" s="7" t="s">
        <v>348</v>
      </c>
    </row>
    <row r="22" spans="1:33" x14ac:dyDescent="0.35">
      <c r="A22" s="1" t="s">
        <v>349</v>
      </c>
      <c r="B22" t="s">
        <v>350</v>
      </c>
      <c r="C22" s="7" t="s">
        <v>351</v>
      </c>
      <c r="D22" s="7" t="s">
        <v>352</v>
      </c>
      <c r="E22" s="7" t="s">
        <v>353</v>
      </c>
      <c r="F22" s="7" t="s">
        <v>354</v>
      </c>
      <c r="G22" s="7" t="s">
        <v>354</v>
      </c>
      <c r="H22" s="7" t="s">
        <v>354</v>
      </c>
      <c r="I22" s="7" t="s">
        <v>354</v>
      </c>
      <c r="J22" s="7" t="s">
        <v>354</v>
      </c>
      <c r="K22" s="7" t="s">
        <v>355</v>
      </c>
      <c r="L22" s="7" t="s">
        <v>354</v>
      </c>
      <c r="M22" s="7" t="s">
        <v>354</v>
      </c>
      <c r="N22" s="7" t="s">
        <v>354</v>
      </c>
      <c r="O22" s="7" t="s">
        <v>355</v>
      </c>
      <c r="P22" s="7" t="s">
        <v>356</v>
      </c>
      <c r="Q22" s="7" t="s">
        <v>354</v>
      </c>
      <c r="R22" s="7" t="s">
        <v>355</v>
      </c>
      <c r="S22" s="7" t="s">
        <v>357</v>
      </c>
      <c r="T22" s="7" t="s">
        <v>354</v>
      </c>
      <c r="U22" s="7" t="s">
        <v>354</v>
      </c>
      <c r="V22" s="7" t="s">
        <v>354</v>
      </c>
      <c r="W22" s="7" t="s">
        <v>354</v>
      </c>
      <c r="X22" s="7" t="s">
        <v>354</v>
      </c>
      <c r="Y22" s="7" t="s">
        <v>354</v>
      </c>
      <c r="Z22" s="7" t="s">
        <v>354</v>
      </c>
      <c r="AA22" s="7" t="s">
        <v>354</v>
      </c>
      <c r="AB22" s="7" t="s">
        <v>354</v>
      </c>
      <c r="AC22" s="7" t="s">
        <v>354</v>
      </c>
      <c r="AD22" s="7" t="s">
        <v>354</v>
      </c>
      <c r="AE22" s="7" t="s">
        <v>354</v>
      </c>
      <c r="AF22" s="7" t="s">
        <v>354</v>
      </c>
      <c r="AG22" s="7" t="s">
        <v>354</v>
      </c>
    </row>
    <row r="23" spans="1:33" x14ac:dyDescent="0.35">
      <c r="A23" t="s">
        <v>358</v>
      </c>
      <c r="B23" t="s">
        <v>359</v>
      </c>
      <c r="C23" s="7" t="s">
        <v>360</v>
      </c>
      <c r="D23" s="7" t="s">
        <v>361</v>
      </c>
      <c r="E23" s="7" t="s">
        <v>360</v>
      </c>
      <c r="F23" s="7" t="s">
        <v>360</v>
      </c>
      <c r="R23" s="7" t="s">
        <v>360</v>
      </c>
      <c r="AE23" s="7" t="s">
        <v>257</v>
      </c>
    </row>
    <row r="24" spans="1:33" x14ac:dyDescent="0.35">
      <c r="A24" s="1" t="s">
        <v>362</v>
      </c>
      <c r="B24" t="s">
        <v>363</v>
      </c>
      <c r="C24" s="7">
        <v>5</v>
      </c>
      <c r="D24" s="7">
        <v>10</v>
      </c>
      <c r="E24" s="7">
        <v>8</v>
      </c>
      <c r="F24" s="7">
        <v>8</v>
      </c>
      <c r="G24" s="7">
        <v>6</v>
      </c>
      <c r="H24" s="7">
        <v>8</v>
      </c>
      <c r="I24" s="7">
        <v>4</v>
      </c>
      <c r="J24" s="7">
        <v>8</v>
      </c>
      <c r="K24" s="7">
        <v>6</v>
      </c>
      <c r="L24" s="7">
        <v>6</v>
      </c>
      <c r="M24" s="7">
        <v>10</v>
      </c>
      <c r="N24" s="7">
        <v>8</v>
      </c>
      <c r="O24" s="7">
        <v>6</v>
      </c>
      <c r="P24" s="7">
        <v>6</v>
      </c>
      <c r="Q24" s="7">
        <v>6</v>
      </c>
      <c r="R24" s="7">
        <v>6</v>
      </c>
      <c r="S24" s="7">
        <v>4</v>
      </c>
      <c r="T24" s="7">
        <v>6</v>
      </c>
      <c r="U24" s="7">
        <v>4</v>
      </c>
      <c r="V24" s="7">
        <v>10</v>
      </c>
      <c r="W24" s="7">
        <v>12</v>
      </c>
      <c r="X24" s="7">
        <v>8</v>
      </c>
      <c r="Y24" s="7">
        <v>13</v>
      </c>
      <c r="Z24" s="7">
        <v>8</v>
      </c>
      <c r="AA24" s="7">
        <v>6</v>
      </c>
      <c r="AB24" s="7">
        <v>8</v>
      </c>
      <c r="AC24" s="7">
        <v>4</v>
      </c>
      <c r="AD24" s="7">
        <v>6</v>
      </c>
      <c r="AE24" s="7">
        <v>4</v>
      </c>
      <c r="AF24" s="7">
        <v>4</v>
      </c>
      <c r="AG24" s="7">
        <v>4</v>
      </c>
    </row>
    <row r="25" spans="1:33" x14ac:dyDescent="0.35">
      <c r="A25" t="s">
        <v>364</v>
      </c>
      <c r="B25" t="s">
        <v>365</v>
      </c>
      <c r="C25" s="7" t="s">
        <v>366</v>
      </c>
      <c r="D25" s="7" t="s">
        <v>257</v>
      </c>
      <c r="E25" s="7" t="s">
        <v>257</v>
      </c>
      <c r="F25" s="7" t="s">
        <v>257</v>
      </c>
      <c r="G25" s="7" t="s">
        <v>259</v>
      </c>
      <c r="H25" s="7" t="s">
        <v>257</v>
      </c>
      <c r="I25" s="7" t="s">
        <v>257</v>
      </c>
      <c r="J25" s="7" t="s">
        <v>257</v>
      </c>
      <c r="K25" s="7" t="s">
        <v>257</v>
      </c>
      <c r="L25" s="7" t="s">
        <v>257</v>
      </c>
      <c r="M25" s="7" t="s">
        <v>257</v>
      </c>
      <c r="N25" s="7" t="s">
        <v>257</v>
      </c>
      <c r="O25" s="7" t="s">
        <v>367</v>
      </c>
      <c r="P25" s="7" t="s">
        <v>257</v>
      </c>
      <c r="Q25" s="7" t="s">
        <v>257</v>
      </c>
      <c r="R25" s="7" t="s">
        <v>257</v>
      </c>
      <c r="S25" s="7" t="s">
        <v>257</v>
      </c>
      <c r="T25" s="7" t="s">
        <v>257</v>
      </c>
      <c r="U25" s="7" t="s">
        <v>257</v>
      </c>
      <c r="V25" s="7" t="s">
        <v>257</v>
      </c>
      <c r="W25" s="7" t="s">
        <v>257</v>
      </c>
      <c r="X25" s="7" t="s">
        <v>257</v>
      </c>
      <c r="Y25" s="7" t="s">
        <v>257</v>
      </c>
      <c r="Z25" s="7" t="s">
        <v>257</v>
      </c>
      <c r="AA25" s="7" t="s">
        <v>257</v>
      </c>
      <c r="AB25" s="7" t="s">
        <v>257</v>
      </c>
      <c r="AC25" s="7" t="s">
        <v>368</v>
      </c>
      <c r="AD25" s="7" t="s">
        <v>257</v>
      </c>
      <c r="AE25" s="7" t="s">
        <v>257</v>
      </c>
      <c r="AF25" s="7" t="s">
        <v>257</v>
      </c>
      <c r="AG25" s="7" t="s">
        <v>257</v>
      </c>
    </row>
    <row r="26" spans="1:33" x14ac:dyDescent="0.35">
      <c r="A26" s="1" t="s">
        <v>369</v>
      </c>
      <c r="B26" t="s">
        <v>370</v>
      </c>
      <c r="C26" s="7">
        <v>0</v>
      </c>
      <c r="D26" s="7">
        <v>0</v>
      </c>
      <c r="E26" s="7">
        <v>0</v>
      </c>
      <c r="F26" s="7">
        <v>0</v>
      </c>
      <c r="G26" s="7" t="s">
        <v>259</v>
      </c>
      <c r="H26" s="7">
        <v>4</v>
      </c>
      <c r="I26" s="7" t="s">
        <v>368</v>
      </c>
      <c r="J26" s="7" t="s">
        <v>368</v>
      </c>
      <c r="K26" s="7">
        <v>2</v>
      </c>
      <c r="L26" s="7">
        <v>2</v>
      </c>
      <c r="M26" s="7">
        <v>6</v>
      </c>
      <c r="N26" s="7">
        <v>4</v>
      </c>
      <c r="O26" s="7" t="s">
        <v>371</v>
      </c>
      <c r="P26" s="7">
        <v>4</v>
      </c>
      <c r="Q26" s="7">
        <v>6</v>
      </c>
      <c r="R26" s="7" t="s">
        <v>372</v>
      </c>
      <c r="S26" s="7" t="s">
        <v>373</v>
      </c>
      <c r="T26" s="7">
        <v>0</v>
      </c>
      <c r="U26" s="7">
        <v>2</v>
      </c>
      <c r="V26" s="7">
        <v>4</v>
      </c>
      <c r="W26" s="7">
        <v>8</v>
      </c>
      <c r="X26" s="7">
        <v>2</v>
      </c>
      <c r="Y26" s="7">
        <v>4</v>
      </c>
      <c r="Z26" s="7">
        <v>4</v>
      </c>
      <c r="AA26" s="7">
        <v>0</v>
      </c>
      <c r="AB26" s="7">
        <v>2</v>
      </c>
      <c r="AC26" s="26" t="s">
        <v>374</v>
      </c>
      <c r="AD26" s="7">
        <v>4</v>
      </c>
      <c r="AE26" s="7">
        <v>0</v>
      </c>
      <c r="AF26" s="7">
        <v>4</v>
      </c>
      <c r="AG26" s="7">
        <v>2</v>
      </c>
    </row>
    <row r="27" spans="1:33" x14ac:dyDescent="0.35">
      <c r="A27" t="s">
        <v>375</v>
      </c>
      <c r="B27" t="s">
        <v>376</v>
      </c>
      <c r="C27" s="34">
        <v>496</v>
      </c>
      <c r="D27" s="34">
        <v>550</v>
      </c>
      <c r="E27" s="35">
        <v>800</v>
      </c>
      <c r="F27" s="35">
        <v>835</v>
      </c>
      <c r="G27" s="35">
        <v>1380</v>
      </c>
      <c r="H27" s="35">
        <v>1170</v>
      </c>
      <c r="I27" s="35">
        <v>1283</v>
      </c>
      <c r="J27" s="35">
        <v>830</v>
      </c>
      <c r="K27" s="34">
        <v>690</v>
      </c>
      <c r="L27" s="35">
        <v>870</v>
      </c>
      <c r="M27" s="34">
        <v>300</v>
      </c>
      <c r="N27" s="34">
        <v>600</v>
      </c>
      <c r="O27" s="34">
        <v>490</v>
      </c>
      <c r="P27" s="7">
        <v>1010</v>
      </c>
      <c r="Q27" s="34">
        <v>780</v>
      </c>
      <c r="R27" s="34">
        <v>1160</v>
      </c>
      <c r="S27" s="34">
        <v>460</v>
      </c>
      <c r="T27" s="35">
        <v>840</v>
      </c>
      <c r="U27" s="34">
        <v>521</v>
      </c>
      <c r="V27" s="34">
        <v>360</v>
      </c>
      <c r="W27" s="34">
        <v>375</v>
      </c>
      <c r="X27" s="34">
        <v>751</v>
      </c>
      <c r="Y27" s="34">
        <v>288</v>
      </c>
      <c r="Z27" s="34">
        <v>425</v>
      </c>
      <c r="AA27" s="34">
        <v>452</v>
      </c>
      <c r="AB27" s="35">
        <v>838</v>
      </c>
      <c r="AC27" s="35">
        <v>1138</v>
      </c>
      <c r="AD27" s="34">
        <v>313</v>
      </c>
      <c r="AE27" s="35">
        <v>1040</v>
      </c>
      <c r="AF27" s="34">
        <v>544</v>
      </c>
      <c r="AG27" s="34">
        <v>216</v>
      </c>
    </row>
    <row r="28" spans="1:33" x14ac:dyDescent="0.35">
      <c r="A28" s="1" t="s">
        <v>377</v>
      </c>
      <c r="B28" t="s">
        <v>378</v>
      </c>
      <c r="C28" s="34">
        <v>662</v>
      </c>
      <c r="D28" s="34">
        <v>470</v>
      </c>
      <c r="E28" s="35">
        <v>1000</v>
      </c>
      <c r="F28" s="35">
        <v>890</v>
      </c>
      <c r="G28" s="35">
        <v>1420</v>
      </c>
      <c r="H28" s="35">
        <v>1800</v>
      </c>
      <c r="I28" s="35">
        <v>1060</v>
      </c>
      <c r="J28" s="35">
        <v>1030</v>
      </c>
      <c r="K28" s="34">
        <v>720</v>
      </c>
      <c r="L28" s="35">
        <v>880</v>
      </c>
      <c r="M28" s="34">
        <v>300</v>
      </c>
      <c r="N28" s="34">
        <v>750</v>
      </c>
      <c r="O28" s="34">
        <v>550</v>
      </c>
      <c r="P28" s="7">
        <v>980</v>
      </c>
      <c r="Q28" s="35">
        <v>810</v>
      </c>
      <c r="R28" s="34">
        <v>1135</v>
      </c>
      <c r="S28" s="34">
        <v>420</v>
      </c>
      <c r="T28" s="34">
        <v>590</v>
      </c>
      <c r="U28" s="35">
        <v>827</v>
      </c>
      <c r="V28" s="34">
        <v>260</v>
      </c>
      <c r="W28" s="34">
        <v>307</v>
      </c>
      <c r="X28" s="34">
        <v>740</v>
      </c>
      <c r="Y28" s="34">
        <v>358</v>
      </c>
      <c r="Z28" s="34">
        <v>410</v>
      </c>
      <c r="AA28" s="34">
        <v>533</v>
      </c>
      <c r="AB28" s="34">
        <v>701</v>
      </c>
      <c r="AC28" s="35">
        <v>827</v>
      </c>
      <c r="AD28" s="34">
        <v>463</v>
      </c>
      <c r="AE28" s="34">
        <v>735</v>
      </c>
      <c r="AF28" s="34">
        <v>533</v>
      </c>
      <c r="AG28" s="34">
        <v>256</v>
      </c>
    </row>
    <row r="29" spans="1:33" x14ac:dyDescent="0.35">
      <c r="A29" t="s">
        <v>379</v>
      </c>
      <c r="B29" t="s">
        <v>380</v>
      </c>
      <c r="C29" s="34">
        <v>665</v>
      </c>
      <c r="D29" s="34">
        <v>610</v>
      </c>
      <c r="E29" s="35">
        <v>1000</v>
      </c>
      <c r="F29" s="35">
        <v>950</v>
      </c>
      <c r="G29" s="35">
        <v>1580</v>
      </c>
      <c r="H29" s="35">
        <v>1700</v>
      </c>
      <c r="I29" s="35">
        <v>1266</v>
      </c>
      <c r="J29" s="35">
        <v>1025</v>
      </c>
      <c r="K29" s="35">
        <v>825</v>
      </c>
      <c r="L29" s="35">
        <v>1220</v>
      </c>
      <c r="M29" s="34">
        <v>400</v>
      </c>
      <c r="N29" s="35">
        <v>830</v>
      </c>
      <c r="O29" s="34">
        <v>580</v>
      </c>
      <c r="P29" s="7">
        <v>1110</v>
      </c>
      <c r="Q29" s="35">
        <v>850</v>
      </c>
      <c r="R29" s="34">
        <v>1220</v>
      </c>
      <c r="S29" s="34">
        <v>510</v>
      </c>
      <c r="T29" s="35">
        <v>1250</v>
      </c>
      <c r="U29" s="34">
        <v>715</v>
      </c>
      <c r="V29" s="34">
        <v>288</v>
      </c>
      <c r="W29" s="34">
        <v>457</v>
      </c>
      <c r="X29" s="35">
        <v>841</v>
      </c>
      <c r="Y29" s="34">
        <v>443</v>
      </c>
      <c r="Z29" s="34">
        <v>640</v>
      </c>
      <c r="AA29" s="34">
        <v>628</v>
      </c>
      <c r="AB29" s="35">
        <v>961</v>
      </c>
      <c r="AC29" s="35">
        <v>956</v>
      </c>
      <c r="AD29" s="34">
        <v>468</v>
      </c>
      <c r="AE29" s="35">
        <v>1331</v>
      </c>
      <c r="AF29" s="34">
        <v>544</v>
      </c>
      <c r="AG29" s="34">
        <v>460</v>
      </c>
    </row>
    <row r="30" spans="1:33" x14ac:dyDescent="0.35">
      <c r="A30" s="1" t="s">
        <v>381</v>
      </c>
      <c r="B30" t="s">
        <v>382</v>
      </c>
      <c r="C30" s="35">
        <v>889</v>
      </c>
      <c r="D30" s="34">
        <v>740</v>
      </c>
      <c r="E30" s="35">
        <v>1000</v>
      </c>
      <c r="F30" s="35">
        <v>956</v>
      </c>
      <c r="G30" s="35">
        <v>1530</v>
      </c>
      <c r="H30" s="35">
        <v>1800</v>
      </c>
      <c r="I30" s="35">
        <v>1260</v>
      </c>
      <c r="J30" s="35">
        <v>1160</v>
      </c>
      <c r="K30" s="35">
        <v>920</v>
      </c>
      <c r="L30" s="35">
        <v>1140</v>
      </c>
      <c r="M30" s="34">
        <v>400</v>
      </c>
      <c r="N30" s="35">
        <v>930</v>
      </c>
      <c r="O30" s="34">
        <v>680</v>
      </c>
      <c r="P30" s="7">
        <v>1300</v>
      </c>
      <c r="Q30" s="35">
        <v>990</v>
      </c>
      <c r="R30" s="34">
        <v>1280</v>
      </c>
      <c r="S30" s="34">
        <v>560</v>
      </c>
      <c r="T30" s="35">
        <v>1330</v>
      </c>
      <c r="U30" s="34">
        <v>729</v>
      </c>
      <c r="V30" s="34">
        <v>305</v>
      </c>
      <c r="W30" s="34">
        <v>428</v>
      </c>
      <c r="X30" s="35">
        <v>855</v>
      </c>
      <c r="Y30" s="34">
        <v>474</v>
      </c>
      <c r="Z30" s="34">
        <v>650</v>
      </c>
      <c r="AA30" s="34">
        <v>631</v>
      </c>
      <c r="AB30" s="35">
        <v>1000</v>
      </c>
      <c r="AC30" s="35">
        <v>891</v>
      </c>
      <c r="AD30" s="34">
        <v>435</v>
      </c>
      <c r="AE30" s="35">
        <v>1462</v>
      </c>
      <c r="AF30" s="34">
        <v>458</v>
      </c>
      <c r="AG30" s="34">
        <v>477</v>
      </c>
    </row>
    <row r="31" spans="1:33" x14ac:dyDescent="0.35">
      <c r="A31" t="s">
        <v>383</v>
      </c>
      <c r="B31" t="s">
        <v>384</v>
      </c>
      <c r="C31" s="34">
        <v>748</v>
      </c>
      <c r="D31" s="34">
        <v>620</v>
      </c>
      <c r="E31" s="35">
        <v>1000</v>
      </c>
      <c r="F31" s="35">
        <v>953</v>
      </c>
      <c r="G31" s="35">
        <v>1820</v>
      </c>
      <c r="H31" s="35">
        <v>1700</v>
      </c>
      <c r="I31" s="35">
        <v>1233</v>
      </c>
      <c r="J31" s="35">
        <v>1020</v>
      </c>
      <c r="K31" s="7">
        <v>780</v>
      </c>
      <c r="L31" s="35">
        <v>990</v>
      </c>
      <c r="M31" s="34">
        <v>470</v>
      </c>
      <c r="N31" s="35">
        <v>820</v>
      </c>
      <c r="O31" s="34">
        <v>630</v>
      </c>
      <c r="P31" s="7">
        <v>1130</v>
      </c>
      <c r="Q31" s="35">
        <v>940</v>
      </c>
      <c r="R31" s="34">
        <v>1230</v>
      </c>
      <c r="S31" s="34">
        <v>560</v>
      </c>
      <c r="T31" s="35">
        <v>1200</v>
      </c>
      <c r="U31" s="34">
        <v>737</v>
      </c>
      <c r="V31" s="34">
        <v>270</v>
      </c>
      <c r="W31" s="34">
        <v>385</v>
      </c>
      <c r="X31" s="35">
        <v>824</v>
      </c>
      <c r="Y31" s="34">
        <v>432</v>
      </c>
      <c r="Z31" s="34">
        <v>600</v>
      </c>
      <c r="AA31" s="34">
        <v>580</v>
      </c>
      <c r="AB31" s="35">
        <v>989</v>
      </c>
      <c r="AC31" s="35">
        <v>900</v>
      </c>
      <c r="AD31" s="34">
        <v>496</v>
      </c>
      <c r="AE31" s="35">
        <v>1223</v>
      </c>
      <c r="AF31" s="34">
        <v>474</v>
      </c>
      <c r="AG31" s="34">
        <v>435</v>
      </c>
    </row>
    <row r="32" spans="1:33" x14ac:dyDescent="0.35">
      <c r="A32" s="1" t="s">
        <v>385</v>
      </c>
      <c r="B32" t="s">
        <v>386</v>
      </c>
      <c r="C32" s="34">
        <v>502</v>
      </c>
      <c r="D32" s="34">
        <v>410</v>
      </c>
      <c r="E32" s="35">
        <v>800</v>
      </c>
      <c r="F32" s="35">
        <v>808</v>
      </c>
      <c r="G32" s="35">
        <v>1690</v>
      </c>
      <c r="H32" s="35">
        <v>1100</v>
      </c>
      <c r="I32" s="35">
        <v>1220</v>
      </c>
      <c r="J32" s="35">
        <v>830</v>
      </c>
      <c r="K32" s="7">
        <v>665</v>
      </c>
      <c r="L32" s="35">
        <v>930</v>
      </c>
      <c r="M32" s="34">
        <v>320</v>
      </c>
      <c r="N32" s="34">
        <v>600</v>
      </c>
      <c r="O32" s="34">
        <v>560</v>
      </c>
      <c r="P32" s="7">
        <v>960</v>
      </c>
      <c r="Q32" s="35">
        <v>920</v>
      </c>
      <c r="R32" s="34">
        <v>1120</v>
      </c>
      <c r="S32" s="34">
        <v>465</v>
      </c>
      <c r="T32" s="35">
        <v>865</v>
      </c>
      <c r="U32" s="34">
        <v>530</v>
      </c>
      <c r="V32" s="34">
        <v>309</v>
      </c>
      <c r="W32" s="34">
        <v>213</v>
      </c>
      <c r="X32" s="34">
        <v>751</v>
      </c>
      <c r="Y32" s="34">
        <v>309</v>
      </c>
      <c r="Z32" s="34">
        <v>505</v>
      </c>
      <c r="AA32" s="34">
        <v>491</v>
      </c>
      <c r="AB32" s="34">
        <v>732</v>
      </c>
      <c r="AC32" s="35">
        <v>1140</v>
      </c>
      <c r="AD32" s="34">
        <v>370</v>
      </c>
      <c r="AE32" s="35">
        <v>1028</v>
      </c>
      <c r="AF32" s="34">
        <v>424</v>
      </c>
      <c r="AG32" s="34">
        <v>225</v>
      </c>
    </row>
    <row r="33" spans="1:34" x14ac:dyDescent="0.35">
      <c r="A33" t="s">
        <v>387</v>
      </c>
      <c r="B33" t="s">
        <v>388</v>
      </c>
      <c r="C33" s="34">
        <v>720</v>
      </c>
      <c r="D33" s="34">
        <v>547</v>
      </c>
      <c r="E33" s="35">
        <v>1000</v>
      </c>
      <c r="F33" s="35">
        <v>844</v>
      </c>
      <c r="G33" s="35">
        <v>1620</v>
      </c>
      <c r="H33" s="35">
        <v>1800</v>
      </c>
      <c r="I33" s="35">
        <v>1191</v>
      </c>
      <c r="J33" s="35">
        <v>975</v>
      </c>
      <c r="K33" s="7">
        <v>690</v>
      </c>
      <c r="L33" s="35">
        <v>960</v>
      </c>
      <c r="M33" s="34">
        <v>310</v>
      </c>
      <c r="N33" s="34">
        <v>750</v>
      </c>
      <c r="O33" s="34">
        <v>560</v>
      </c>
      <c r="P33" s="7">
        <v>1070</v>
      </c>
      <c r="Q33" s="35">
        <v>1000</v>
      </c>
      <c r="R33" s="34">
        <v>1160</v>
      </c>
      <c r="S33" s="34">
        <v>415</v>
      </c>
      <c r="T33" s="34">
        <v>630</v>
      </c>
      <c r="U33" s="35">
        <v>860</v>
      </c>
      <c r="V33" s="34">
        <v>234</v>
      </c>
      <c r="W33" s="34">
        <v>331</v>
      </c>
      <c r="X33" s="34">
        <v>751</v>
      </c>
      <c r="Y33" s="34">
        <v>381</v>
      </c>
      <c r="Z33" s="34">
        <v>540</v>
      </c>
      <c r="AA33" s="34">
        <v>466</v>
      </c>
      <c r="AB33" s="35">
        <v>844</v>
      </c>
      <c r="AC33" s="34">
        <v>796</v>
      </c>
      <c r="AD33" s="34">
        <v>460</v>
      </c>
      <c r="AE33" s="35">
        <v>835</v>
      </c>
      <c r="AF33" s="34">
        <v>502</v>
      </c>
      <c r="AG33" s="34">
        <v>279</v>
      </c>
    </row>
    <row r="34" spans="1:34" x14ac:dyDescent="0.35">
      <c r="B34" s="10" t="s">
        <v>389</v>
      </c>
      <c r="C34" s="14">
        <f t="shared" ref="C34:L34" si="0">AVERAGE(C27:C33)</f>
        <v>668.85714285714289</v>
      </c>
      <c r="D34" s="14">
        <f t="shared" si="0"/>
        <v>563.85714285714289</v>
      </c>
      <c r="E34" s="14">
        <f t="shared" si="0"/>
        <v>942.85714285714289</v>
      </c>
      <c r="F34" s="14">
        <f t="shared" si="0"/>
        <v>890.85714285714289</v>
      </c>
      <c r="G34" s="14">
        <f t="shared" si="0"/>
        <v>1577.1428571428571</v>
      </c>
      <c r="H34" s="14">
        <f t="shared" si="0"/>
        <v>1581.4285714285713</v>
      </c>
      <c r="I34" s="14">
        <f t="shared" si="0"/>
        <v>1216.1428571428571</v>
      </c>
      <c r="J34" s="14">
        <f t="shared" si="0"/>
        <v>981.42857142857144</v>
      </c>
      <c r="K34" s="14">
        <f t="shared" si="0"/>
        <v>755.71428571428567</v>
      </c>
      <c r="L34" s="14">
        <f t="shared" si="0"/>
        <v>998.57142857142856</v>
      </c>
      <c r="M34" s="14">
        <f t="shared" ref="M34:AG34" si="1">AVERAGE(M27:M33)</f>
        <v>357.14285714285717</v>
      </c>
      <c r="N34" s="14">
        <f t="shared" si="1"/>
        <v>754.28571428571433</v>
      </c>
      <c r="O34" s="14">
        <f t="shared" si="1"/>
        <v>578.57142857142856</v>
      </c>
      <c r="P34" s="14">
        <f t="shared" si="1"/>
        <v>1080</v>
      </c>
      <c r="Q34" s="14">
        <f t="shared" si="1"/>
        <v>898.57142857142856</v>
      </c>
      <c r="R34" s="14">
        <f t="shared" si="1"/>
        <v>1186.4285714285713</v>
      </c>
      <c r="S34" s="14">
        <f t="shared" si="1"/>
        <v>484.28571428571428</v>
      </c>
      <c r="T34" s="14">
        <f t="shared" si="1"/>
        <v>957.85714285714289</v>
      </c>
      <c r="U34" s="14">
        <f t="shared" si="1"/>
        <v>702.71428571428567</v>
      </c>
      <c r="V34" s="14">
        <f t="shared" si="1"/>
        <v>289.42857142857144</v>
      </c>
      <c r="W34" s="14">
        <f t="shared" si="1"/>
        <v>356.57142857142856</v>
      </c>
      <c r="X34" s="14">
        <f t="shared" si="1"/>
        <v>787.57142857142856</v>
      </c>
      <c r="Y34" s="14">
        <f t="shared" si="1"/>
        <v>383.57142857142856</v>
      </c>
      <c r="Z34" s="14">
        <f t="shared" si="1"/>
        <v>538.57142857142856</v>
      </c>
      <c r="AA34" s="14">
        <f t="shared" si="1"/>
        <v>540.14285714285711</v>
      </c>
      <c r="AB34" s="14">
        <f t="shared" si="1"/>
        <v>866.42857142857144</v>
      </c>
      <c r="AC34" s="14">
        <f t="shared" si="1"/>
        <v>949.71428571428567</v>
      </c>
      <c r="AD34" s="14">
        <f t="shared" si="1"/>
        <v>429.28571428571428</v>
      </c>
      <c r="AE34" s="14">
        <f t="shared" si="1"/>
        <v>1093.4285714285713</v>
      </c>
      <c r="AF34" s="14">
        <f t="shared" si="1"/>
        <v>497</v>
      </c>
      <c r="AG34" s="14">
        <f t="shared" si="1"/>
        <v>335.42857142857144</v>
      </c>
    </row>
    <row r="35" spans="1:34" x14ac:dyDescent="0.35">
      <c r="B35" s="31" t="s">
        <v>390</v>
      </c>
      <c r="C35" s="32">
        <v>0.82</v>
      </c>
      <c r="D35" s="33">
        <v>2.7</v>
      </c>
      <c r="E35" s="33">
        <v>2.1</v>
      </c>
      <c r="F35" s="33">
        <v>2.0499999999999998</v>
      </c>
      <c r="G35" s="33">
        <v>2.35</v>
      </c>
      <c r="H35" s="33">
        <v>3.4</v>
      </c>
      <c r="I35" s="33">
        <v>2.1</v>
      </c>
      <c r="J35" s="33">
        <v>3.6</v>
      </c>
      <c r="K35" s="33">
        <v>2.2000000000000002</v>
      </c>
      <c r="L35" s="33">
        <v>2.9</v>
      </c>
      <c r="M35" s="34">
        <v>1.7</v>
      </c>
      <c r="N35" s="34">
        <v>1.5</v>
      </c>
      <c r="O35" s="35">
        <v>2.2999999999999998</v>
      </c>
      <c r="P35" s="35">
        <v>2.2000000000000002</v>
      </c>
      <c r="Q35" s="34" t="s">
        <v>391</v>
      </c>
      <c r="R35" s="35">
        <v>2.0499999999999998</v>
      </c>
      <c r="S35" s="34">
        <v>0.85</v>
      </c>
      <c r="T35" s="35">
        <v>2.5499999999999998</v>
      </c>
      <c r="U35" s="34">
        <v>1.02</v>
      </c>
      <c r="V35" s="35">
        <v>2.09</v>
      </c>
      <c r="W35" s="34">
        <v>1</v>
      </c>
      <c r="X35" s="35">
        <v>2.84</v>
      </c>
      <c r="Y35" s="34">
        <v>1.1599999999999999</v>
      </c>
      <c r="Z35" s="35">
        <v>2.1</v>
      </c>
      <c r="AA35" s="34">
        <v>0.83</v>
      </c>
      <c r="AB35" s="34">
        <v>0.89</v>
      </c>
      <c r="AC35" s="35">
        <v>2.35</v>
      </c>
      <c r="AD35" s="34">
        <v>1.3</v>
      </c>
      <c r="AE35" s="34">
        <v>1.18</v>
      </c>
      <c r="AF35" s="34">
        <v>1.83</v>
      </c>
      <c r="AG35" s="34">
        <v>1.1499999999999999</v>
      </c>
      <c r="AH35" s="36"/>
    </row>
    <row r="36" spans="1:34" x14ac:dyDescent="0.35">
      <c r="B36" s="31" t="s">
        <v>392</v>
      </c>
      <c r="C36" s="32">
        <v>0.41</v>
      </c>
      <c r="D36" s="33">
        <v>2.7</v>
      </c>
      <c r="E36" s="33">
        <v>2.1</v>
      </c>
      <c r="F36" s="32">
        <v>1.8</v>
      </c>
      <c r="G36" s="33">
        <v>3.2</v>
      </c>
      <c r="H36" s="33">
        <v>3.3</v>
      </c>
      <c r="I36" s="33">
        <v>2.5499999999999998</v>
      </c>
      <c r="J36" s="33">
        <v>3</v>
      </c>
      <c r="K36" s="33">
        <v>2.15</v>
      </c>
      <c r="L36" s="32">
        <v>1.95</v>
      </c>
      <c r="M36" s="34">
        <v>1.7</v>
      </c>
      <c r="N36" s="34">
        <v>1.35</v>
      </c>
      <c r="O36" s="35">
        <v>2.2999999999999998</v>
      </c>
      <c r="P36" s="35">
        <v>2.2000000000000002</v>
      </c>
      <c r="Q36" s="34" t="s">
        <v>393</v>
      </c>
      <c r="R36" s="35">
        <v>2.0499999999999998</v>
      </c>
      <c r="S36" s="34">
        <v>0.96</v>
      </c>
      <c r="T36" s="34">
        <v>0.86</v>
      </c>
      <c r="U36" s="34">
        <v>1.51</v>
      </c>
      <c r="V36" s="35">
        <v>3.81</v>
      </c>
      <c r="W36" s="34">
        <v>1.53</v>
      </c>
      <c r="X36" s="35">
        <v>2.96</v>
      </c>
      <c r="Y36" s="34">
        <v>1.98</v>
      </c>
      <c r="Z36" s="34">
        <v>1.5</v>
      </c>
      <c r="AA36" s="34">
        <v>0.8</v>
      </c>
      <c r="AB36" s="34">
        <v>0.68</v>
      </c>
      <c r="AC36" s="35">
        <v>2.16</v>
      </c>
      <c r="AD36" s="34">
        <v>0.23</v>
      </c>
      <c r="AE36" s="34">
        <v>1.37</v>
      </c>
      <c r="AF36" s="34">
        <v>1.86</v>
      </c>
      <c r="AG36" s="34">
        <v>0.92</v>
      </c>
      <c r="AH36" s="36"/>
    </row>
    <row r="37" spans="1:34" x14ac:dyDescent="0.35">
      <c r="B37" s="31" t="s">
        <v>394</v>
      </c>
      <c r="C37" s="32">
        <v>1.85</v>
      </c>
      <c r="D37" s="32">
        <v>1.1000000000000001</v>
      </c>
      <c r="E37" s="33">
        <v>2.1</v>
      </c>
      <c r="F37" s="33">
        <v>3.4</v>
      </c>
      <c r="G37" s="33">
        <v>2</v>
      </c>
      <c r="H37" s="32">
        <v>0.5</v>
      </c>
      <c r="I37" s="33">
        <v>2.25</v>
      </c>
      <c r="J37" s="33">
        <v>2.2000000000000002</v>
      </c>
      <c r="K37" s="32">
        <v>1.8</v>
      </c>
      <c r="L37" s="32">
        <v>1.7</v>
      </c>
      <c r="M37" s="34">
        <v>1.2</v>
      </c>
      <c r="N37" s="35">
        <v>3</v>
      </c>
      <c r="O37" s="35">
        <v>3</v>
      </c>
      <c r="P37" s="35">
        <v>2.2000000000000002</v>
      </c>
      <c r="Q37" s="35">
        <v>5.94</v>
      </c>
      <c r="R37" s="35">
        <v>2.6</v>
      </c>
      <c r="S37" s="34">
        <v>0.89</v>
      </c>
      <c r="T37" s="34">
        <v>0.88</v>
      </c>
      <c r="U37" s="34">
        <v>1.94</v>
      </c>
      <c r="V37" s="35">
        <v>2.39</v>
      </c>
      <c r="W37" s="34">
        <v>0.89</v>
      </c>
      <c r="X37" s="34">
        <v>1.07</v>
      </c>
      <c r="Y37" s="34">
        <v>1.32</v>
      </c>
      <c r="Z37" s="34">
        <v>1.7</v>
      </c>
      <c r="AA37" s="35">
        <v>2.6</v>
      </c>
      <c r="AB37" s="34">
        <v>1.8</v>
      </c>
      <c r="AC37" s="34">
        <v>1.76</v>
      </c>
      <c r="AD37" s="34">
        <v>0.92</v>
      </c>
      <c r="AE37" s="34">
        <v>0.57999999999999996</v>
      </c>
      <c r="AF37" s="34">
        <v>0.55000000000000004</v>
      </c>
      <c r="AG37" s="34" t="s">
        <v>395</v>
      </c>
      <c r="AH37" s="36"/>
    </row>
    <row r="38" spans="1:34" x14ac:dyDescent="0.35">
      <c r="B38" s="31" t="s">
        <v>396</v>
      </c>
      <c r="C38" s="32">
        <v>1.44</v>
      </c>
      <c r="D38" s="32">
        <v>1.75</v>
      </c>
      <c r="E38" s="32">
        <v>1</v>
      </c>
      <c r="F38" s="33">
        <v>2.4500000000000002</v>
      </c>
      <c r="G38" s="33">
        <v>2.1</v>
      </c>
      <c r="H38" s="32">
        <v>0.5</v>
      </c>
      <c r="I38" s="33">
        <v>2.5</v>
      </c>
      <c r="J38" s="33">
        <v>2.5</v>
      </c>
      <c r="K38" s="33">
        <v>2.0499999999999998</v>
      </c>
      <c r="L38" s="32">
        <v>1.7</v>
      </c>
      <c r="M38" s="34">
        <v>1.6</v>
      </c>
      <c r="N38" s="34">
        <v>1.7</v>
      </c>
      <c r="O38" s="34">
        <v>1.5</v>
      </c>
      <c r="P38" s="34">
        <v>1.85</v>
      </c>
      <c r="Q38" s="35">
        <v>3</v>
      </c>
      <c r="R38" s="35">
        <v>2.4500000000000002</v>
      </c>
      <c r="S38" s="34">
        <v>1.29</v>
      </c>
      <c r="T38" s="34">
        <v>0.79</v>
      </c>
      <c r="U38" s="34">
        <v>0.9</v>
      </c>
      <c r="V38" s="34">
        <v>1.1299999999999999</v>
      </c>
      <c r="W38" s="34">
        <v>0.96</v>
      </c>
      <c r="X38" s="34">
        <v>1</v>
      </c>
      <c r="Y38" s="34">
        <v>1.47</v>
      </c>
      <c r="Z38" s="35">
        <v>2.2999999999999998</v>
      </c>
      <c r="AA38" s="34">
        <v>0.97</v>
      </c>
      <c r="AB38" s="34">
        <v>1</v>
      </c>
      <c r="AC38" s="34">
        <v>1.52</v>
      </c>
      <c r="AD38" s="34">
        <v>1.35</v>
      </c>
      <c r="AE38" s="34">
        <v>0.97</v>
      </c>
      <c r="AF38" s="34">
        <v>0.66</v>
      </c>
      <c r="AG38" s="34">
        <v>1.02</v>
      </c>
      <c r="AH38" s="36"/>
    </row>
    <row r="39" spans="1:34" x14ac:dyDescent="0.35">
      <c r="B39" s="10" t="s">
        <v>389</v>
      </c>
      <c r="C39" s="30">
        <f>AVERAGE(C35:C38)</f>
        <v>1.1299999999999999</v>
      </c>
      <c r="D39" s="30">
        <f t="shared" ref="D39:AG39" si="2">AVERAGE(D35:D38)</f>
        <v>2.0625</v>
      </c>
      <c r="E39" s="30">
        <f t="shared" si="2"/>
        <v>1.8250000000000002</v>
      </c>
      <c r="F39" s="30">
        <f t="shared" si="2"/>
        <v>2.4249999999999998</v>
      </c>
      <c r="G39" s="30">
        <f t="shared" si="2"/>
        <v>2.4125000000000001</v>
      </c>
      <c r="H39" s="30">
        <f t="shared" si="2"/>
        <v>1.9249999999999998</v>
      </c>
      <c r="I39" s="30">
        <f t="shared" si="2"/>
        <v>2.35</v>
      </c>
      <c r="J39" s="30">
        <f t="shared" si="2"/>
        <v>2.8250000000000002</v>
      </c>
      <c r="K39" s="30">
        <f t="shared" si="2"/>
        <v>2.0499999999999998</v>
      </c>
      <c r="L39" s="30">
        <f t="shared" si="2"/>
        <v>2.0625</v>
      </c>
      <c r="M39" s="30">
        <f t="shared" si="2"/>
        <v>1.5499999999999998</v>
      </c>
      <c r="N39" s="30">
        <f t="shared" si="2"/>
        <v>1.8875</v>
      </c>
      <c r="O39" s="30">
        <f t="shared" si="2"/>
        <v>2.2749999999999999</v>
      </c>
      <c r="P39" s="30">
        <f t="shared" si="2"/>
        <v>2.1125000000000003</v>
      </c>
      <c r="Q39" s="30">
        <f t="shared" si="2"/>
        <v>4.4700000000000006</v>
      </c>
      <c r="R39" s="30">
        <f t="shared" si="2"/>
        <v>2.2874999999999996</v>
      </c>
      <c r="S39" s="30">
        <f t="shared" si="2"/>
        <v>0.99750000000000005</v>
      </c>
      <c r="T39" s="30">
        <f t="shared" si="2"/>
        <v>1.27</v>
      </c>
      <c r="U39" s="30">
        <f t="shared" si="2"/>
        <v>1.3425000000000002</v>
      </c>
      <c r="V39" s="30">
        <f t="shared" si="2"/>
        <v>2.3550000000000004</v>
      </c>
      <c r="W39" s="30">
        <f t="shared" si="2"/>
        <v>1.0950000000000002</v>
      </c>
      <c r="X39" s="30">
        <f t="shared" si="2"/>
        <v>1.9675</v>
      </c>
      <c r="Y39" s="30">
        <f t="shared" si="2"/>
        <v>1.4824999999999999</v>
      </c>
      <c r="Z39" s="30">
        <f t="shared" si="2"/>
        <v>1.9</v>
      </c>
      <c r="AA39" s="30">
        <f t="shared" si="2"/>
        <v>1.3</v>
      </c>
      <c r="AB39" s="30">
        <f t="shared" si="2"/>
        <v>1.0925</v>
      </c>
      <c r="AC39" s="30">
        <f t="shared" si="2"/>
        <v>1.9474999999999998</v>
      </c>
      <c r="AD39" s="30">
        <f t="shared" si="2"/>
        <v>0.95000000000000007</v>
      </c>
      <c r="AE39" s="30">
        <f t="shared" si="2"/>
        <v>1.0249999999999999</v>
      </c>
      <c r="AF39" s="30">
        <f t="shared" si="2"/>
        <v>1.2250000000000001</v>
      </c>
      <c r="AG39" s="30">
        <f t="shared" si="2"/>
        <v>1.03</v>
      </c>
      <c r="AH39" s="36"/>
    </row>
    <row r="40" spans="1:34" x14ac:dyDescent="0.35">
      <c r="A40" t="s">
        <v>397</v>
      </c>
      <c r="B40" t="s">
        <v>398</v>
      </c>
      <c r="C40" s="7" t="s">
        <v>399</v>
      </c>
      <c r="D40" s="7" t="s">
        <v>399</v>
      </c>
      <c r="E40" s="7" t="s">
        <v>400</v>
      </c>
      <c r="F40" s="7" t="s">
        <v>401</v>
      </c>
      <c r="G40" s="7" t="s">
        <v>401</v>
      </c>
      <c r="H40" s="7" t="s">
        <v>402</v>
      </c>
      <c r="I40" s="7" t="s">
        <v>403</v>
      </c>
      <c r="J40" s="7" t="s">
        <v>401</v>
      </c>
      <c r="K40" s="7" t="s">
        <v>401</v>
      </c>
      <c r="L40" s="7" t="s">
        <v>401</v>
      </c>
      <c r="M40" s="7" t="s">
        <v>404</v>
      </c>
      <c r="N40" s="7" t="s">
        <v>401</v>
      </c>
      <c r="O40" s="7" t="s">
        <v>405</v>
      </c>
      <c r="P40" s="7" t="s">
        <v>406</v>
      </c>
      <c r="Q40" s="7" t="s">
        <v>402</v>
      </c>
      <c r="R40" s="7" t="s">
        <v>403</v>
      </c>
      <c r="S40" s="7" t="s">
        <v>402</v>
      </c>
      <c r="T40" s="7" t="s">
        <v>399</v>
      </c>
      <c r="U40" s="7" t="s">
        <v>407</v>
      </c>
      <c r="V40" s="7" t="s">
        <v>407</v>
      </c>
      <c r="W40" s="7" t="s">
        <v>408</v>
      </c>
      <c r="X40" s="7" t="s">
        <v>401</v>
      </c>
      <c r="Y40" s="7" t="s">
        <v>409</v>
      </c>
      <c r="Z40" s="7" t="s">
        <v>410</v>
      </c>
      <c r="AA40" s="7" t="s">
        <v>411</v>
      </c>
      <c r="AB40" s="7" t="s">
        <v>411</v>
      </c>
      <c r="AC40" s="7" t="s">
        <v>412</v>
      </c>
      <c r="AD40" s="7" t="s">
        <v>411</v>
      </c>
      <c r="AE40" s="7" t="s">
        <v>413</v>
      </c>
      <c r="AF40" s="7" t="s">
        <v>414</v>
      </c>
      <c r="AG40" s="7" t="s">
        <v>415</v>
      </c>
    </row>
    <row r="41" spans="1:34" x14ac:dyDescent="0.35">
      <c r="A41" s="1" t="s">
        <v>416</v>
      </c>
      <c r="B41" t="s">
        <v>417</v>
      </c>
      <c r="C41" s="7" t="s">
        <v>418</v>
      </c>
      <c r="D41" s="7" t="s">
        <v>419</v>
      </c>
      <c r="E41" s="7" t="s">
        <v>420</v>
      </c>
      <c r="F41" s="7" t="s">
        <v>421</v>
      </c>
      <c r="G41" s="7" t="s">
        <v>421</v>
      </c>
      <c r="H41" s="7" t="s">
        <v>420</v>
      </c>
      <c r="I41" s="7" t="s">
        <v>420</v>
      </c>
      <c r="J41" s="7" t="s">
        <v>420</v>
      </c>
      <c r="K41" s="7" t="s">
        <v>422</v>
      </c>
      <c r="L41" s="7" t="s">
        <v>420</v>
      </c>
      <c r="M41" s="7" t="s">
        <v>422</v>
      </c>
      <c r="N41" s="7" t="s">
        <v>420</v>
      </c>
      <c r="O41" s="7" t="s">
        <v>422</v>
      </c>
      <c r="P41" s="7" t="s">
        <v>420</v>
      </c>
      <c r="Q41" s="7" t="s">
        <v>420</v>
      </c>
      <c r="R41" s="7" t="s">
        <v>422</v>
      </c>
      <c r="S41" s="7" t="s">
        <v>420</v>
      </c>
      <c r="T41" s="7" t="s">
        <v>422</v>
      </c>
      <c r="U41" s="7" t="s">
        <v>420</v>
      </c>
      <c r="V41" s="7" t="s">
        <v>420</v>
      </c>
      <c r="W41" s="7" t="s">
        <v>420</v>
      </c>
      <c r="X41" s="7" t="s">
        <v>420</v>
      </c>
      <c r="Y41" s="7" t="s">
        <v>420</v>
      </c>
      <c r="Z41" s="7" t="s">
        <v>420</v>
      </c>
      <c r="AA41" s="7" t="s">
        <v>420</v>
      </c>
      <c r="AB41" s="7" t="s">
        <v>420</v>
      </c>
      <c r="AC41" s="7" t="s">
        <v>420</v>
      </c>
      <c r="AD41" s="7" t="s">
        <v>420</v>
      </c>
      <c r="AE41" s="7" t="s">
        <v>420</v>
      </c>
      <c r="AF41" s="7" t="s">
        <v>420</v>
      </c>
      <c r="AG41" s="7" t="s">
        <v>420</v>
      </c>
    </row>
    <row r="42" spans="1:34" x14ac:dyDescent="0.35">
      <c r="A42" t="s">
        <v>423</v>
      </c>
      <c r="B42" t="s">
        <v>424</v>
      </c>
      <c r="C42" s="7" t="s">
        <v>259</v>
      </c>
      <c r="D42" s="7" t="s">
        <v>259</v>
      </c>
      <c r="E42" s="7" t="s">
        <v>425</v>
      </c>
      <c r="F42" s="7" t="s">
        <v>257</v>
      </c>
      <c r="G42" s="7" t="s">
        <v>257</v>
      </c>
      <c r="H42" s="7" t="s">
        <v>257</v>
      </c>
      <c r="I42" s="7" t="s">
        <v>257</v>
      </c>
      <c r="J42" s="7" t="s">
        <v>257</v>
      </c>
      <c r="K42" s="7" t="s">
        <v>257</v>
      </c>
      <c r="L42" s="7" t="s">
        <v>257</v>
      </c>
      <c r="M42" s="7" t="s">
        <v>425</v>
      </c>
      <c r="N42" s="7" t="s">
        <v>425</v>
      </c>
      <c r="O42" s="7" t="s">
        <v>367</v>
      </c>
      <c r="P42" s="7" t="s">
        <v>257</v>
      </c>
      <c r="Q42" s="7" t="s">
        <v>257</v>
      </c>
      <c r="R42" s="7" t="s">
        <v>257</v>
      </c>
      <c r="S42" s="7" t="s">
        <v>257</v>
      </c>
      <c r="T42" s="7" t="s">
        <v>257</v>
      </c>
      <c r="U42" s="7" t="s">
        <v>257</v>
      </c>
      <c r="V42" s="7" t="s">
        <v>257</v>
      </c>
      <c r="W42" s="7" t="s">
        <v>257</v>
      </c>
      <c r="X42" s="7" t="s">
        <v>257</v>
      </c>
      <c r="Y42" s="7" t="s">
        <v>257</v>
      </c>
      <c r="Z42" s="7" t="s">
        <v>257</v>
      </c>
      <c r="AA42" s="7" t="s">
        <v>257</v>
      </c>
      <c r="AB42" s="7" t="s">
        <v>257</v>
      </c>
      <c r="AC42" s="7" t="s">
        <v>257</v>
      </c>
      <c r="AD42" s="7" t="s">
        <v>257</v>
      </c>
      <c r="AE42" s="7" t="s">
        <v>257</v>
      </c>
      <c r="AF42" s="7" t="s">
        <v>257</v>
      </c>
      <c r="AG42" s="7" t="s">
        <v>257</v>
      </c>
    </row>
    <row r="43" spans="1:34" x14ac:dyDescent="0.35">
      <c r="A43" t="s">
        <v>426</v>
      </c>
      <c r="B43" t="s">
        <v>427</v>
      </c>
      <c r="C43" s="7">
        <v>4</v>
      </c>
      <c r="D43" s="7">
        <v>4</v>
      </c>
      <c r="E43" s="7">
        <v>12</v>
      </c>
      <c r="F43" s="7" t="s">
        <v>428</v>
      </c>
      <c r="G43" s="7" t="s">
        <v>428</v>
      </c>
      <c r="H43" s="7" t="s">
        <v>429</v>
      </c>
      <c r="I43" s="7">
        <v>4</v>
      </c>
      <c r="J43" s="7">
        <v>8</v>
      </c>
      <c r="K43" s="7" t="s">
        <v>430</v>
      </c>
      <c r="L43" s="7">
        <v>12</v>
      </c>
      <c r="M43" s="7">
        <v>20</v>
      </c>
      <c r="N43" s="7">
        <v>12</v>
      </c>
      <c r="O43" s="7">
        <v>4</v>
      </c>
      <c r="P43" s="7">
        <v>4</v>
      </c>
      <c r="Q43" s="7">
        <v>12</v>
      </c>
      <c r="R43" s="7">
        <v>4</v>
      </c>
      <c r="S43" s="7">
        <v>8</v>
      </c>
      <c r="T43" s="7">
        <v>4</v>
      </c>
      <c r="U43" s="7">
        <v>6</v>
      </c>
      <c r="V43" s="7" t="s">
        <v>260</v>
      </c>
      <c r="W43" s="7">
        <v>20</v>
      </c>
      <c r="X43" s="7">
        <v>16</v>
      </c>
      <c r="Y43" s="7">
        <v>16</v>
      </c>
      <c r="Z43" s="7">
        <v>8</v>
      </c>
      <c r="AA43" s="7">
        <v>4</v>
      </c>
      <c r="AB43" s="7">
        <v>10</v>
      </c>
      <c r="AC43" s="7">
        <v>4</v>
      </c>
      <c r="AD43" s="7">
        <v>8</v>
      </c>
      <c r="AE43" s="7">
        <v>4</v>
      </c>
      <c r="AF43" s="7">
        <v>4</v>
      </c>
      <c r="AG43" s="7">
        <v>8</v>
      </c>
    </row>
    <row r="44" spans="1:34" x14ac:dyDescent="0.35">
      <c r="A44" s="1" t="s">
        <v>431</v>
      </c>
      <c r="B44" t="s">
        <v>432</v>
      </c>
      <c r="C44" s="7">
        <v>4</v>
      </c>
      <c r="D44" s="7">
        <v>14</v>
      </c>
      <c r="E44" s="7">
        <v>4</v>
      </c>
      <c r="F44" s="7">
        <v>14</v>
      </c>
      <c r="G44" s="7">
        <v>8</v>
      </c>
      <c r="H44" s="7">
        <v>9</v>
      </c>
      <c r="I44" s="7">
        <v>6</v>
      </c>
      <c r="J44" s="7">
        <v>6</v>
      </c>
      <c r="K44" s="7">
        <v>6</v>
      </c>
      <c r="L44" s="7">
        <v>6</v>
      </c>
      <c r="M44" s="7">
        <v>12</v>
      </c>
      <c r="N44" s="7">
        <v>7</v>
      </c>
      <c r="O44" s="7">
        <v>8</v>
      </c>
      <c r="P44" s="7">
        <v>4</v>
      </c>
      <c r="Q44" s="7">
        <v>16</v>
      </c>
      <c r="R44" s="7">
        <v>6</v>
      </c>
      <c r="S44" s="7">
        <v>8</v>
      </c>
      <c r="T44" s="7">
        <v>14</v>
      </c>
      <c r="U44" s="7">
        <v>3</v>
      </c>
      <c r="V44" s="7">
        <v>6</v>
      </c>
      <c r="W44" s="7">
        <v>5</v>
      </c>
      <c r="X44" s="7">
        <v>5</v>
      </c>
      <c r="Y44" s="7">
        <v>8</v>
      </c>
      <c r="Z44" s="7" t="s">
        <v>433</v>
      </c>
      <c r="AA44" s="7" t="s">
        <v>434</v>
      </c>
      <c r="AB44" s="7" t="s">
        <v>435</v>
      </c>
      <c r="AC44" s="7" t="s">
        <v>436</v>
      </c>
      <c r="AD44" s="7">
        <v>6</v>
      </c>
      <c r="AE44" s="7">
        <v>7</v>
      </c>
      <c r="AF44" s="7">
        <v>9</v>
      </c>
      <c r="AG44" s="7">
        <v>15</v>
      </c>
    </row>
    <row r="45" spans="1:34" x14ac:dyDescent="0.35">
      <c r="A45" t="s">
        <v>437</v>
      </c>
      <c r="B45" t="s">
        <v>438</v>
      </c>
      <c r="AF45" s="7" t="s">
        <v>439</v>
      </c>
      <c r="AG45" s="7" t="s">
        <v>440</v>
      </c>
    </row>
    <row r="46" spans="1:34" x14ac:dyDescent="0.35">
      <c r="A46" s="2" t="s">
        <v>441</v>
      </c>
      <c r="B46" s="2" t="s">
        <v>442</v>
      </c>
      <c r="C46" s="7">
        <v>1</v>
      </c>
      <c r="D46" s="7">
        <v>4</v>
      </c>
      <c r="E46" s="7">
        <v>1</v>
      </c>
      <c r="F46" s="7">
        <v>2</v>
      </c>
      <c r="G46" s="7">
        <v>2</v>
      </c>
      <c r="H46" s="7">
        <v>8</v>
      </c>
      <c r="I46" s="7">
        <v>4</v>
      </c>
      <c r="J46" s="7">
        <v>3</v>
      </c>
      <c r="K46" s="7">
        <v>2</v>
      </c>
      <c r="L46" s="7">
        <v>2</v>
      </c>
      <c r="M46" s="7">
        <v>2</v>
      </c>
      <c r="N46" s="7">
        <v>2</v>
      </c>
      <c r="O46" s="7">
        <v>8</v>
      </c>
      <c r="P46" s="7">
        <v>2</v>
      </c>
      <c r="Q46" s="7">
        <v>4</v>
      </c>
      <c r="R46" s="7">
        <v>2</v>
      </c>
      <c r="S46" s="7">
        <v>2</v>
      </c>
      <c r="T46" s="7">
        <v>8</v>
      </c>
      <c r="U46" s="7">
        <v>3</v>
      </c>
      <c r="V46" s="7">
        <v>6</v>
      </c>
      <c r="X46" s="7">
        <v>5</v>
      </c>
      <c r="Y46" s="7">
        <v>8</v>
      </c>
      <c r="Z46" s="7" t="s">
        <v>433</v>
      </c>
      <c r="AA46" s="7">
        <v>3</v>
      </c>
      <c r="AB46" s="7">
        <v>9</v>
      </c>
      <c r="AC46" s="7">
        <v>2</v>
      </c>
      <c r="AD46" s="7">
        <v>3</v>
      </c>
      <c r="AE46" s="7">
        <v>3</v>
      </c>
      <c r="AG46" s="7">
        <v>1</v>
      </c>
    </row>
    <row r="47" spans="1:34" x14ac:dyDescent="0.35">
      <c r="A47" s="2" t="s">
        <v>443</v>
      </c>
      <c r="B47" s="2" t="s">
        <v>444</v>
      </c>
      <c r="C47" s="7">
        <v>9</v>
      </c>
      <c r="D47" s="7">
        <v>35</v>
      </c>
      <c r="E47" s="7">
        <v>30</v>
      </c>
      <c r="F47" s="7">
        <v>24</v>
      </c>
      <c r="G47" s="25">
        <f>6.22*5.87</f>
        <v>36.511400000000002</v>
      </c>
      <c r="H47" s="7">
        <v>15</v>
      </c>
      <c r="I47" s="7">
        <v>22</v>
      </c>
      <c r="J47" s="7">
        <v>30</v>
      </c>
      <c r="K47" s="7">
        <v>37</v>
      </c>
      <c r="M47" s="7">
        <v>20</v>
      </c>
      <c r="N47" s="7">
        <v>20.5</v>
      </c>
      <c r="O47" s="7">
        <f>4*3.6</f>
        <v>14.4</v>
      </c>
      <c r="P47" s="7">
        <f>6.5*3.2</f>
        <v>20.8</v>
      </c>
      <c r="Q47" s="7">
        <v>17</v>
      </c>
      <c r="R47" s="7">
        <f>2.3*7.5</f>
        <v>17.25</v>
      </c>
      <c r="S47" s="7" t="s">
        <v>445</v>
      </c>
      <c r="T47" s="7" t="s">
        <v>446</v>
      </c>
      <c r="U47" s="7" t="s">
        <v>447</v>
      </c>
      <c r="V47" s="7" t="s">
        <v>448</v>
      </c>
      <c r="X47" s="7" t="s">
        <v>449</v>
      </c>
      <c r="Y47" s="7" t="s">
        <v>450</v>
      </c>
      <c r="Z47" s="7" t="s">
        <v>451</v>
      </c>
      <c r="AA47" s="7" t="s">
        <v>452</v>
      </c>
      <c r="AB47" s="7">
        <v>34.44</v>
      </c>
      <c r="AC47" s="7">
        <v>21.25</v>
      </c>
      <c r="AD47" s="7" t="s">
        <v>453</v>
      </c>
      <c r="AE47" s="7">
        <v>11</v>
      </c>
      <c r="AG47" s="7">
        <v>30</v>
      </c>
    </row>
    <row r="48" spans="1:34" x14ac:dyDescent="0.35">
      <c r="A48" s="2" t="s">
        <v>454</v>
      </c>
      <c r="B48" s="2" t="s">
        <v>455</v>
      </c>
      <c r="C48" s="7">
        <v>1</v>
      </c>
      <c r="D48" s="7">
        <v>6</v>
      </c>
      <c r="E48" s="7">
        <v>6</v>
      </c>
      <c r="F48" s="7">
        <v>4</v>
      </c>
      <c r="G48" s="7">
        <v>6</v>
      </c>
      <c r="H48" s="7">
        <v>39</v>
      </c>
      <c r="I48" s="7">
        <v>6</v>
      </c>
      <c r="J48" s="7">
        <v>7</v>
      </c>
      <c r="K48" s="7">
        <v>12</v>
      </c>
      <c r="L48" s="7">
        <v>6</v>
      </c>
      <c r="M48" s="7">
        <v>3</v>
      </c>
      <c r="N48" s="7">
        <v>4</v>
      </c>
      <c r="O48" s="7">
        <v>6</v>
      </c>
      <c r="P48" s="7">
        <v>4</v>
      </c>
      <c r="Q48" s="7">
        <v>3</v>
      </c>
      <c r="R48" s="7">
        <v>4</v>
      </c>
      <c r="S48" s="7">
        <v>5</v>
      </c>
      <c r="T48" s="7">
        <v>6</v>
      </c>
      <c r="U48" s="7">
        <v>3</v>
      </c>
      <c r="V48" s="7">
        <v>20</v>
      </c>
      <c r="X48" s="7">
        <v>6</v>
      </c>
      <c r="Y48" s="7">
        <v>15</v>
      </c>
      <c r="Z48" s="7">
        <v>32</v>
      </c>
      <c r="AA48" s="7">
        <v>12</v>
      </c>
      <c r="AB48" s="7">
        <v>36</v>
      </c>
      <c r="AC48" s="7">
        <v>3</v>
      </c>
      <c r="AD48" s="7">
        <v>3</v>
      </c>
      <c r="AE48" s="7">
        <v>2</v>
      </c>
      <c r="AG48" s="7">
        <v>4</v>
      </c>
    </row>
    <row r="49" spans="1:33" x14ac:dyDescent="0.35">
      <c r="A49" s="2" t="s">
        <v>456</v>
      </c>
      <c r="B49" s="2" t="s">
        <v>457</v>
      </c>
      <c r="C49" s="7" t="s">
        <v>458</v>
      </c>
      <c r="D49" s="7">
        <v>2</v>
      </c>
      <c r="E49" s="7">
        <v>3</v>
      </c>
      <c r="F49" s="7">
        <v>1</v>
      </c>
      <c r="G49" s="7">
        <v>1</v>
      </c>
      <c r="H49" s="7">
        <v>8</v>
      </c>
      <c r="I49" s="7">
        <v>1</v>
      </c>
      <c r="J49" s="7">
        <v>1</v>
      </c>
      <c r="K49" s="7">
        <v>2</v>
      </c>
      <c r="L49" s="7">
        <v>1</v>
      </c>
      <c r="M49" s="7">
        <v>2</v>
      </c>
      <c r="N49" s="7">
        <v>1</v>
      </c>
      <c r="O49" s="7">
        <v>2</v>
      </c>
      <c r="P49" s="7">
        <v>1</v>
      </c>
      <c r="Q49" s="7">
        <v>1</v>
      </c>
      <c r="R49" s="7">
        <v>1</v>
      </c>
      <c r="S49" s="26" t="s">
        <v>459</v>
      </c>
      <c r="T49" s="7">
        <v>1</v>
      </c>
      <c r="U49" s="7">
        <v>3</v>
      </c>
      <c r="V49" s="7">
        <v>6</v>
      </c>
      <c r="X49" s="7">
        <v>5</v>
      </c>
      <c r="Y49" s="7">
        <v>8</v>
      </c>
      <c r="Z49" s="7">
        <v>14</v>
      </c>
      <c r="AA49" s="7">
        <v>3</v>
      </c>
      <c r="AB49" s="7">
        <v>18</v>
      </c>
      <c r="AC49" s="7">
        <v>1</v>
      </c>
      <c r="AD49" s="7">
        <v>1</v>
      </c>
      <c r="AE49" s="7">
        <v>0</v>
      </c>
      <c r="AG49" s="7">
        <v>0</v>
      </c>
    </row>
    <row r="50" spans="1:33" x14ac:dyDescent="0.35">
      <c r="A50" s="3" t="s">
        <v>460</v>
      </c>
      <c r="B50" s="3" t="s">
        <v>442</v>
      </c>
      <c r="C50" s="7">
        <v>3</v>
      </c>
      <c r="D50" s="7">
        <v>4</v>
      </c>
      <c r="E50" s="7">
        <v>1</v>
      </c>
      <c r="F50" s="7">
        <v>5</v>
      </c>
      <c r="G50" s="7">
        <v>4</v>
      </c>
      <c r="H50" s="7">
        <v>1</v>
      </c>
      <c r="I50" s="7">
        <v>2</v>
      </c>
      <c r="J50" s="7">
        <v>1</v>
      </c>
      <c r="K50" s="7">
        <v>2</v>
      </c>
      <c r="L50" s="7">
        <v>2</v>
      </c>
      <c r="M50" s="7">
        <v>9</v>
      </c>
      <c r="N50" s="7">
        <v>4</v>
      </c>
      <c r="P50" s="7">
        <v>1</v>
      </c>
      <c r="Q50" s="7">
        <v>6</v>
      </c>
      <c r="R50" s="7">
        <v>2</v>
      </c>
      <c r="S50" s="7">
        <v>2</v>
      </c>
      <c r="T50" s="7">
        <v>2</v>
      </c>
      <c r="U50" s="7">
        <v>1</v>
      </c>
      <c r="AA50" s="7">
        <v>1</v>
      </c>
      <c r="AB50" s="7">
        <v>2</v>
      </c>
      <c r="AC50" s="7">
        <v>2</v>
      </c>
      <c r="AD50" s="7">
        <v>3</v>
      </c>
      <c r="AE50" s="7">
        <v>4</v>
      </c>
      <c r="AG50" s="7">
        <v>1</v>
      </c>
    </row>
    <row r="51" spans="1:33" x14ac:dyDescent="0.35">
      <c r="A51" s="3" t="s">
        <v>461</v>
      </c>
      <c r="B51" s="3" t="s">
        <v>444</v>
      </c>
      <c r="C51" s="7">
        <v>21</v>
      </c>
      <c r="D51" s="7">
        <v>10</v>
      </c>
      <c r="E51" s="7">
        <v>28</v>
      </c>
      <c r="F51" s="7">
        <v>20</v>
      </c>
      <c r="G51" s="25">
        <f>6.22*3.84</f>
        <v>23.884799999999998</v>
      </c>
      <c r="H51" s="7">
        <v>10</v>
      </c>
      <c r="I51" s="7">
        <v>11</v>
      </c>
      <c r="J51" s="7">
        <v>15</v>
      </c>
      <c r="K51" s="7">
        <v>23</v>
      </c>
      <c r="M51" s="7">
        <v>13.5</v>
      </c>
      <c r="N51" s="7">
        <v>15.5</v>
      </c>
      <c r="P51" s="27">
        <f>5.6*5.3</f>
        <v>29.679999999999996</v>
      </c>
      <c r="Q51" s="7">
        <v>25.2</v>
      </c>
      <c r="R51" s="7">
        <f>2.1*7.5</f>
        <v>15.75</v>
      </c>
      <c r="S51" s="7">
        <v>23</v>
      </c>
      <c r="T51" s="7" t="s">
        <v>462</v>
      </c>
      <c r="U51" s="7">
        <v>5</v>
      </c>
      <c r="AA51" s="7">
        <v>12.15</v>
      </c>
      <c r="AB51" s="7">
        <v>15</v>
      </c>
      <c r="AC51" s="7">
        <v>14</v>
      </c>
      <c r="AD51" s="7" t="s">
        <v>463</v>
      </c>
      <c r="AE51" s="7">
        <v>21</v>
      </c>
      <c r="AG51" s="7">
        <v>30</v>
      </c>
    </row>
    <row r="52" spans="1:33" x14ac:dyDescent="0.35">
      <c r="A52" s="3" t="s">
        <v>464</v>
      </c>
      <c r="B52" s="3" t="s">
        <v>455</v>
      </c>
      <c r="C52" s="7">
        <v>5</v>
      </c>
      <c r="D52" s="7">
        <v>3</v>
      </c>
      <c r="E52" s="7">
        <v>6</v>
      </c>
      <c r="F52" s="8" t="s">
        <v>465</v>
      </c>
      <c r="G52" s="7">
        <v>6</v>
      </c>
      <c r="H52" s="7">
        <v>2</v>
      </c>
      <c r="I52" s="7">
        <v>3</v>
      </c>
      <c r="J52" s="7">
        <v>7</v>
      </c>
      <c r="K52" s="7">
        <v>10</v>
      </c>
      <c r="L52" s="7">
        <v>6</v>
      </c>
      <c r="M52" s="7">
        <v>2</v>
      </c>
      <c r="N52" s="7">
        <v>4</v>
      </c>
      <c r="P52" s="7">
        <v>4</v>
      </c>
      <c r="Q52" s="7">
        <v>6</v>
      </c>
      <c r="R52" s="7">
        <v>4</v>
      </c>
      <c r="S52" s="26" t="s">
        <v>466</v>
      </c>
      <c r="T52" s="7">
        <v>3</v>
      </c>
      <c r="U52" s="7">
        <v>1</v>
      </c>
      <c r="AA52" s="7">
        <v>1</v>
      </c>
      <c r="AB52" s="7">
        <v>1</v>
      </c>
      <c r="AC52" s="7">
        <v>2</v>
      </c>
      <c r="AD52" s="7">
        <v>4</v>
      </c>
      <c r="AE52" s="26">
        <v>45018</v>
      </c>
      <c r="AG52" s="7">
        <v>0</v>
      </c>
    </row>
    <row r="53" spans="1:33" x14ac:dyDescent="0.35">
      <c r="A53" s="3" t="s">
        <v>467</v>
      </c>
      <c r="B53" s="3" t="s">
        <v>457</v>
      </c>
      <c r="C53" s="7">
        <v>1</v>
      </c>
      <c r="D53" s="7">
        <v>1</v>
      </c>
      <c r="E53" s="7">
        <v>3</v>
      </c>
      <c r="F53" s="8" t="s">
        <v>468</v>
      </c>
      <c r="G53" s="7">
        <v>1</v>
      </c>
      <c r="H53" s="7">
        <v>1</v>
      </c>
      <c r="I53" s="7">
        <v>1</v>
      </c>
      <c r="J53" s="7">
        <v>1</v>
      </c>
      <c r="K53" s="7">
        <v>2</v>
      </c>
      <c r="L53" s="7">
        <v>1</v>
      </c>
      <c r="M53" s="7">
        <v>1</v>
      </c>
      <c r="N53" s="7">
        <v>1</v>
      </c>
      <c r="P53" s="7">
        <v>2</v>
      </c>
      <c r="Q53" s="7">
        <v>1</v>
      </c>
      <c r="R53" s="7">
        <v>1</v>
      </c>
      <c r="S53" s="7" t="s">
        <v>469</v>
      </c>
      <c r="T53" s="7">
        <v>1</v>
      </c>
      <c r="U53" s="7">
        <v>1</v>
      </c>
      <c r="AA53" s="7">
        <v>1</v>
      </c>
      <c r="AB53" s="7">
        <v>1</v>
      </c>
      <c r="AC53" s="7">
        <v>1</v>
      </c>
      <c r="AD53" s="7">
        <v>1</v>
      </c>
      <c r="AE53" s="7">
        <v>0</v>
      </c>
      <c r="AG53" s="7">
        <v>0</v>
      </c>
    </row>
    <row r="54" spans="1:33" x14ac:dyDescent="0.35">
      <c r="A54" s="4" t="s">
        <v>470</v>
      </c>
      <c r="B54" s="4" t="s">
        <v>442</v>
      </c>
      <c r="D54" s="7">
        <v>3</v>
      </c>
      <c r="E54" s="7">
        <v>2</v>
      </c>
      <c r="F54" s="8" t="s">
        <v>471</v>
      </c>
      <c r="G54" s="7">
        <v>2</v>
      </c>
      <c r="J54" s="7">
        <v>1</v>
      </c>
      <c r="K54" s="7">
        <v>1</v>
      </c>
      <c r="L54" s="7">
        <v>2</v>
      </c>
      <c r="M54" s="7">
        <v>1</v>
      </c>
      <c r="N54" s="7">
        <v>1</v>
      </c>
      <c r="P54" s="7">
        <v>1</v>
      </c>
      <c r="Q54" s="7">
        <v>2</v>
      </c>
      <c r="R54" s="7">
        <v>2</v>
      </c>
      <c r="S54" s="7">
        <v>2</v>
      </c>
      <c r="T54" s="7">
        <v>4</v>
      </c>
      <c r="AE54" s="7">
        <v>1</v>
      </c>
      <c r="AG54" s="7">
        <v>1</v>
      </c>
    </row>
    <row r="55" spans="1:33" x14ac:dyDescent="0.35">
      <c r="A55" s="4" t="s">
        <v>472</v>
      </c>
      <c r="B55" s="4" t="s">
        <v>444</v>
      </c>
      <c r="D55" s="7">
        <v>18</v>
      </c>
      <c r="E55" s="7">
        <v>25</v>
      </c>
      <c r="F55" s="8" t="s">
        <v>473</v>
      </c>
      <c r="G55" s="25">
        <f>2.6*4.78</f>
        <v>12.428000000000001</v>
      </c>
      <c r="J55" s="7">
        <v>17</v>
      </c>
      <c r="K55" s="7">
        <v>13</v>
      </c>
      <c r="N55" s="7">
        <v>10</v>
      </c>
      <c r="P55" s="27">
        <f>6.2*7.4</f>
        <v>45.88</v>
      </c>
      <c r="Q55" s="7">
        <v>34</v>
      </c>
      <c r="R55" s="7">
        <f>1.7*6.5</f>
        <v>11.049999999999999</v>
      </c>
      <c r="S55" s="7" t="s">
        <v>474</v>
      </c>
      <c r="T55" s="7" t="s">
        <v>475</v>
      </c>
      <c r="AE55" s="7">
        <v>7</v>
      </c>
      <c r="AG55" s="7">
        <v>40</v>
      </c>
    </row>
    <row r="56" spans="1:33" x14ac:dyDescent="0.35">
      <c r="A56" s="4" t="s">
        <v>476</v>
      </c>
      <c r="B56" s="4" t="s">
        <v>455</v>
      </c>
      <c r="D56" s="7">
        <v>2</v>
      </c>
      <c r="E56" s="7">
        <v>6</v>
      </c>
      <c r="F56" s="8" t="s">
        <v>477</v>
      </c>
      <c r="G56" s="7">
        <v>2</v>
      </c>
      <c r="J56" s="7">
        <v>3</v>
      </c>
      <c r="K56" s="7">
        <v>1</v>
      </c>
      <c r="L56" s="7">
        <v>1</v>
      </c>
      <c r="M56" s="7">
        <v>2</v>
      </c>
      <c r="N56" s="7">
        <v>2</v>
      </c>
      <c r="P56" s="7">
        <v>4</v>
      </c>
      <c r="Q56" s="7">
        <v>6</v>
      </c>
      <c r="R56" s="7">
        <v>4</v>
      </c>
      <c r="S56" s="7">
        <v>5</v>
      </c>
      <c r="T56" s="7">
        <v>1</v>
      </c>
      <c r="AE56" s="7">
        <v>1</v>
      </c>
      <c r="AG56" s="7">
        <v>0</v>
      </c>
    </row>
    <row r="57" spans="1:33" x14ac:dyDescent="0.35">
      <c r="A57" s="4" t="s">
        <v>478</v>
      </c>
      <c r="B57" s="4" t="s">
        <v>457</v>
      </c>
      <c r="D57" s="7">
        <v>1</v>
      </c>
      <c r="E57" s="7">
        <v>2</v>
      </c>
      <c r="F57" s="8" t="s">
        <v>468</v>
      </c>
      <c r="G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P57" s="7">
        <v>2</v>
      </c>
      <c r="Q57" s="7">
        <v>1</v>
      </c>
      <c r="R57" s="7">
        <v>1</v>
      </c>
      <c r="S57" s="7" t="s">
        <v>459</v>
      </c>
      <c r="T57" s="7">
        <v>0</v>
      </c>
      <c r="AE57" s="7">
        <v>0</v>
      </c>
      <c r="AG57" s="7">
        <v>0</v>
      </c>
    </row>
    <row r="58" spans="1:33" x14ac:dyDescent="0.35">
      <c r="A58" s="5" t="s">
        <v>479</v>
      </c>
      <c r="B58" s="5" t="s">
        <v>442</v>
      </c>
      <c r="F58" s="8" t="s">
        <v>480</v>
      </c>
      <c r="J58" s="7">
        <v>1</v>
      </c>
      <c r="K58" s="7">
        <v>1</v>
      </c>
      <c r="Q58" s="7">
        <v>2</v>
      </c>
      <c r="S58" s="7">
        <v>2</v>
      </c>
      <c r="AE58" s="7">
        <v>1</v>
      </c>
      <c r="AG58" s="7">
        <v>12</v>
      </c>
    </row>
    <row r="59" spans="1:33" x14ac:dyDescent="0.35">
      <c r="A59" s="5" t="s">
        <v>481</v>
      </c>
      <c r="B59" s="5" t="s">
        <v>444</v>
      </c>
      <c r="F59" s="8" t="s">
        <v>482</v>
      </c>
      <c r="J59" s="7">
        <v>25</v>
      </c>
      <c r="K59" s="7">
        <v>11</v>
      </c>
      <c r="Q59" s="7">
        <v>25.2</v>
      </c>
      <c r="S59" s="7">
        <v>8</v>
      </c>
      <c r="AE59" s="7">
        <v>5.5</v>
      </c>
      <c r="AG59" s="7">
        <v>15</v>
      </c>
    </row>
    <row r="60" spans="1:33" x14ac:dyDescent="0.35">
      <c r="A60" s="5" t="s">
        <v>483</v>
      </c>
      <c r="B60" s="5" t="s">
        <v>455</v>
      </c>
      <c r="F60" s="8" t="s">
        <v>468</v>
      </c>
      <c r="J60" s="7">
        <v>7</v>
      </c>
      <c r="K60" s="7">
        <v>1</v>
      </c>
      <c r="Q60" s="7">
        <v>5</v>
      </c>
      <c r="S60" s="7">
        <v>2</v>
      </c>
      <c r="AE60" s="7">
        <v>1</v>
      </c>
      <c r="AG60" s="7">
        <v>0</v>
      </c>
    </row>
    <row r="61" spans="1:33" x14ac:dyDescent="0.35">
      <c r="A61" s="5" t="s">
        <v>484</v>
      </c>
      <c r="B61" s="5" t="s">
        <v>457</v>
      </c>
      <c r="F61" s="8" t="s">
        <v>468</v>
      </c>
      <c r="J61" s="7">
        <v>2</v>
      </c>
      <c r="K61" s="7">
        <v>1</v>
      </c>
      <c r="Q61" s="7">
        <v>1</v>
      </c>
      <c r="S61" s="7">
        <v>2</v>
      </c>
      <c r="AE61" s="7">
        <v>0</v>
      </c>
      <c r="AG61" s="7">
        <v>0</v>
      </c>
    </row>
    <row r="62" spans="1:33" x14ac:dyDescent="0.35">
      <c r="A62" t="s">
        <v>485</v>
      </c>
      <c r="B62" t="s">
        <v>486</v>
      </c>
      <c r="C62" s="7" t="s">
        <v>487</v>
      </c>
      <c r="D62" s="7" t="s">
        <v>259</v>
      </c>
      <c r="E62" s="7" t="s">
        <v>425</v>
      </c>
      <c r="F62" s="8" t="s">
        <v>488</v>
      </c>
      <c r="G62" s="7" t="s">
        <v>489</v>
      </c>
      <c r="H62" s="7" t="s">
        <v>259</v>
      </c>
      <c r="I62" s="7" t="s">
        <v>259</v>
      </c>
      <c r="J62" s="7" t="s">
        <v>368</v>
      </c>
      <c r="K62" s="7">
        <v>2</v>
      </c>
      <c r="L62" s="7" t="s">
        <v>257</v>
      </c>
      <c r="M62" s="7" t="s">
        <v>368</v>
      </c>
      <c r="N62" s="7" t="s">
        <v>257</v>
      </c>
      <c r="O62" s="7" t="s">
        <v>259</v>
      </c>
      <c r="P62" s="7" t="s">
        <v>259</v>
      </c>
      <c r="Q62" s="7">
        <v>1</v>
      </c>
      <c r="R62" s="7" t="s">
        <v>368</v>
      </c>
      <c r="S62" s="7" t="s">
        <v>490</v>
      </c>
      <c r="T62" s="7" t="s">
        <v>491</v>
      </c>
      <c r="U62" s="7">
        <v>0</v>
      </c>
      <c r="V62" s="7">
        <v>1</v>
      </c>
      <c r="W62" s="7">
        <v>2</v>
      </c>
      <c r="X62" s="7" t="s">
        <v>492</v>
      </c>
      <c r="Y62" s="7">
        <v>3</v>
      </c>
      <c r="AA62" s="7">
        <v>0</v>
      </c>
      <c r="AB62" s="7">
        <v>1</v>
      </c>
      <c r="AC62" s="7">
        <v>0</v>
      </c>
      <c r="AD62" s="7">
        <v>2</v>
      </c>
      <c r="AE62" s="7">
        <v>1</v>
      </c>
      <c r="AF62" s="7" t="s">
        <v>368</v>
      </c>
      <c r="AG62" s="7" t="s">
        <v>269</v>
      </c>
    </row>
    <row r="63" spans="1:33" x14ac:dyDescent="0.35">
      <c r="A63" s="1" t="s">
        <v>493</v>
      </c>
      <c r="B63" t="s">
        <v>494</v>
      </c>
      <c r="C63" s="7" t="s">
        <v>425</v>
      </c>
      <c r="D63" s="7" t="s">
        <v>257</v>
      </c>
      <c r="E63" s="7" t="s">
        <v>425</v>
      </c>
      <c r="F63" s="8" t="s">
        <v>425</v>
      </c>
      <c r="G63" s="7" t="s">
        <v>257</v>
      </c>
      <c r="H63" s="7" t="s">
        <v>257</v>
      </c>
      <c r="I63" s="7" t="s">
        <v>257</v>
      </c>
      <c r="J63" s="7" t="s">
        <v>257</v>
      </c>
      <c r="K63" s="7" t="s">
        <v>257</v>
      </c>
      <c r="L63" s="7" t="s">
        <v>257</v>
      </c>
      <c r="M63" s="7" t="s">
        <v>257</v>
      </c>
      <c r="N63" s="7" t="s">
        <v>257</v>
      </c>
      <c r="O63" s="7" t="s">
        <v>257</v>
      </c>
      <c r="P63" s="7" t="s">
        <v>257</v>
      </c>
      <c r="Q63" s="7" t="s">
        <v>257</v>
      </c>
      <c r="R63" s="7" t="s">
        <v>257</v>
      </c>
      <c r="S63" s="7" t="s">
        <v>257</v>
      </c>
      <c r="T63" s="7" t="s">
        <v>257</v>
      </c>
      <c r="U63" s="7" t="s">
        <v>257</v>
      </c>
      <c r="V63" s="7" t="s">
        <v>257</v>
      </c>
      <c r="W63" s="7" t="s">
        <v>257</v>
      </c>
      <c r="X63" s="7" t="s">
        <v>257</v>
      </c>
      <c r="Y63" s="7" t="s">
        <v>257</v>
      </c>
      <c r="Z63" s="7" t="s">
        <v>257</v>
      </c>
      <c r="AA63" s="7" t="s">
        <v>257</v>
      </c>
      <c r="AB63" s="7" t="s">
        <v>257</v>
      </c>
      <c r="AC63" s="7" t="s">
        <v>257</v>
      </c>
      <c r="AD63" s="7" t="s">
        <v>257</v>
      </c>
      <c r="AE63" s="7" t="s">
        <v>257</v>
      </c>
      <c r="AF63" s="7" t="s">
        <v>257</v>
      </c>
      <c r="AG63" s="7" t="s">
        <v>257</v>
      </c>
    </row>
    <row r="64" spans="1:33" x14ac:dyDescent="0.35">
      <c r="A64" t="s">
        <v>495</v>
      </c>
      <c r="B64" t="s">
        <v>496</v>
      </c>
      <c r="C64" s="7" t="s">
        <v>497</v>
      </c>
      <c r="D64" s="7" t="s">
        <v>498</v>
      </c>
      <c r="E64" s="7" t="s">
        <v>425</v>
      </c>
      <c r="F64" s="8" t="s">
        <v>425</v>
      </c>
      <c r="G64" s="7" t="s">
        <v>257</v>
      </c>
      <c r="H64" s="7" t="s">
        <v>257</v>
      </c>
      <c r="I64" s="7" t="s">
        <v>257</v>
      </c>
      <c r="J64" s="7" t="s">
        <v>257</v>
      </c>
      <c r="K64" s="7" t="s">
        <v>257</v>
      </c>
      <c r="L64" s="7" t="s">
        <v>257</v>
      </c>
      <c r="M64" s="7" t="s">
        <v>257</v>
      </c>
      <c r="N64" s="7" t="s">
        <v>257</v>
      </c>
      <c r="O64" s="7" t="s">
        <v>257</v>
      </c>
      <c r="P64" s="7" t="s">
        <v>257</v>
      </c>
      <c r="Q64" s="7" t="s">
        <v>257</v>
      </c>
      <c r="R64" s="7" t="s">
        <v>257</v>
      </c>
      <c r="S64" s="7" t="s">
        <v>257</v>
      </c>
      <c r="T64" s="7" t="s">
        <v>257</v>
      </c>
      <c r="U64" s="7" t="s">
        <v>368</v>
      </c>
      <c r="V64" s="7" t="s">
        <v>257</v>
      </c>
      <c r="W64" s="7" t="s">
        <v>368</v>
      </c>
      <c r="X64" s="7" t="s">
        <v>257</v>
      </c>
      <c r="Y64" s="7" t="s">
        <v>368</v>
      </c>
      <c r="Z64" s="7" t="s">
        <v>257</v>
      </c>
      <c r="AA64" s="7" t="s">
        <v>368</v>
      </c>
      <c r="AB64" s="7" t="s">
        <v>257</v>
      </c>
      <c r="AC64" s="7" t="s">
        <v>257</v>
      </c>
      <c r="AD64" s="7" t="s">
        <v>257</v>
      </c>
      <c r="AE64" s="7" t="s">
        <v>257</v>
      </c>
      <c r="AF64" s="7" t="s">
        <v>257</v>
      </c>
      <c r="AG64" s="7" t="s">
        <v>257</v>
      </c>
    </row>
    <row r="65" spans="1:33" ht="56" customHeight="1" x14ac:dyDescent="0.35">
      <c r="A65" t="s">
        <v>499</v>
      </c>
      <c r="B65" t="s">
        <v>500</v>
      </c>
      <c r="F65" s="9" t="s">
        <v>501</v>
      </c>
      <c r="G65" s="7" t="s">
        <v>502</v>
      </c>
      <c r="Q65" s="17" t="s">
        <v>503</v>
      </c>
      <c r="R65" s="16" t="s">
        <v>504</v>
      </c>
      <c r="S65" s="7" t="s">
        <v>505</v>
      </c>
      <c r="V65" s="7" t="s">
        <v>506</v>
      </c>
      <c r="W65" s="7" t="s">
        <v>507</v>
      </c>
      <c r="Y65" s="7" t="s">
        <v>508</v>
      </c>
      <c r="AB65" s="7" t="s">
        <v>509</v>
      </c>
      <c r="AD65" s="7" t="s">
        <v>510</v>
      </c>
      <c r="AE65" s="7" t="s">
        <v>511</v>
      </c>
      <c r="AF65" s="7" t="s">
        <v>512</v>
      </c>
      <c r="AG65" s="7" t="s">
        <v>513</v>
      </c>
    </row>
    <row r="66" spans="1:33" x14ac:dyDescent="0.35">
      <c r="A66" s="1" t="s">
        <v>514</v>
      </c>
      <c r="B66" t="s">
        <v>515</v>
      </c>
      <c r="C66" s="7" t="s">
        <v>425</v>
      </c>
      <c r="D66" s="7" t="s">
        <v>425</v>
      </c>
      <c r="E66" s="7" t="s">
        <v>425</v>
      </c>
      <c r="F66" s="8" t="s">
        <v>257</v>
      </c>
      <c r="G66" s="7" t="s">
        <v>257</v>
      </c>
      <c r="H66" s="7" t="s">
        <v>257</v>
      </c>
      <c r="I66" s="7" t="s">
        <v>259</v>
      </c>
      <c r="J66" s="7" t="s">
        <v>257</v>
      </c>
      <c r="K66" s="7" t="s">
        <v>257</v>
      </c>
      <c r="L66" s="7" t="s">
        <v>257</v>
      </c>
      <c r="M66" s="7" t="s">
        <v>259</v>
      </c>
      <c r="N66" s="7" t="s">
        <v>257</v>
      </c>
      <c r="P66" s="7" t="s">
        <v>257</v>
      </c>
      <c r="Q66" s="7" t="s">
        <v>257</v>
      </c>
      <c r="R66" s="7" t="s">
        <v>516</v>
      </c>
      <c r="S66" s="7" t="s">
        <v>257</v>
      </c>
      <c r="T66" s="7" t="s">
        <v>257</v>
      </c>
      <c r="U66" s="7" t="s">
        <v>257</v>
      </c>
      <c r="V66" s="7" t="s">
        <v>257</v>
      </c>
      <c r="W66" s="7" t="s">
        <v>257</v>
      </c>
      <c r="X66" s="7" t="s">
        <v>257</v>
      </c>
      <c r="Y66" s="7" t="s">
        <v>257</v>
      </c>
      <c r="Z66" s="7" t="s">
        <v>257</v>
      </c>
      <c r="AA66" s="7" t="s">
        <v>257</v>
      </c>
      <c r="AB66" s="7" t="s">
        <v>257</v>
      </c>
      <c r="AC66" s="7" t="s">
        <v>257</v>
      </c>
      <c r="AD66" s="7" t="s">
        <v>257</v>
      </c>
      <c r="AE66" s="7" t="s">
        <v>257</v>
      </c>
      <c r="AF66" s="7" t="s">
        <v>257</v>
      </c>
      <c r="AG66" s="7" t="s">
        <v>269</v>
      </c>
    </row>
    <row r="67" spans="1:33" x14ac:dyDescent="0.35">
      <c r="A67" t="s">
        <v>517</v>
      </c>
      <c r="B67" t="s">
        <v>518</v>
      </c>
      <c r="C67" s="7" t="s">
        <v>259</v>
      </c>
      <c r="D67" s="7" t="s">
        <v>425</v>
      </c>
      <c r="E67" s="7" t="s">
        <v>259</v>
      </c>
      <c r="F67" s="8" t="s">
        <v>257</v>
      </c>
      <c r="G67" s="7" t="s">
        <v>257</v>
      </c>
      <c r="H67" s="7" t="s">
        <v>257</v>
      </c>
      <c r="I67" s="7" t="s">
        <v>368</v>
      </c>
      <c r="J67" s="7" t="s">
        <v>257</v>
      </c>
      <c r="K67" s="7" t="s">
        <v>257</v>
      </c>
      <c r="L67" s="7" t="s">
        <v>257</v>
      </c>
      <c r="M67" s="7" t="s">
        <v>425</v>
      </c>
      <c r="N67" s="7" t="s">
        <v>368</v>
      </c>
      <c r="O67" s="7" t="s">
        <v>425</v>
      </c>
      <c r="P67" s="7" t="s">
        <v>259</v>
      </c>
      <c r="Q67" s="7" t="s">
        <v>257</v>
      </c>
      <c r="R67" s="7" t="s">
        <v>368</v>
      </c>
      <c r="S67" s="7" t="s">
        <v>368</v>
      </c>
      <c r="T67" s="7" t="s">
        <v>257</v>
      </c>
      <c r="U67" s="7" t="s">
        <v>257</v>
      </c>
      <c r="V67" s="7" t="s">
        <v>257</v>
      </c>
      <c r="W67" s="7" t="s">
        <v>257</v>
      </c>
      <c r="X67" s="7" t="s">
        <v>257</v>
      </c>
      <c r="Y67" s="7" t="s">
        <v>257</v>
      </c>
      <c r="Z67" s="7" t="s">
        <v>257</v>
      </c>
      <c r="AA67" s="7" t="s">
        <v>368</v>
      </c>
      <c r="AB67" s="7" t="s">
        <v>368</v>
      </c>
      <c r="AC67" s="7" t="s">
        <v>368</v>
      </c>
      <c r="AD67" s="7" t="s">
        <v>368</v>
      </c>
      <c r="AE67" s="7" t="s">
        <v>257</v>
      </c>
      <c r="AF67" s="7" t="s">
        <v>257</v>
      </c>
      <c r="AG67" s="7" t="s">
        <v>269</v>
      </c>
    </row>
    <row r="68" spans="1:33" ht="43.5" x14ac:dyDescent="0.35">
      <c r="A68" t="s">
        <v>519</v>
      </c>
      <c r="B68" t="s">
        <v>520</v>
      </c>
      <c r="C68" s="7" t="s">
        <v>521</v>
      </c>
      <c r="F68" s="8" t="s">
        <v>522</v>
      </c>
      <c r="G68" s="7" t="s">
        <v>523</v>
      </c>
      <c r="H68" s="7" t="s">
        <v>524</v>
      </c>
      <c r="P68" s="16" t="s">
        <v>525</v>
      </c>
      <c r="R68" s="7" t="s">
        <v>526</v>
      </c>
      <c r="AB68" s="7" t="s">
        <v>527</v>
      </c>
      <c r="AF68" s="7" t="s">
        <v>528</v>
      </c>
      <c r="AG68" s="7" t="s">
        <v>529</v>
      </c>
    </row>
    <row r="69" spans="1:33" x14ac:dyDescent="0.35">
      <c r="A69" s="1" t="s">
        <v>530</v>
      </c>
      <c r="B69" t="s">
        <v>531</v>
      </c>
      <c r="C69" s="7">
        <v>1</v>
      </c>
      <c r="D69" s="7" t="s">
        <v>532</v>
      </c>
      <c r="E69" s="7">
        <v>1</v>
      </c>
      <c r="F69" s="8" t="s">
        <v>533</v>
      </c>
      <c r="G69" s="7">
        <v>2</v>
      </c>
      <c r="H69" s="7">
        <v>3</v>
      </c>
      <c r="I69" s="7">
        <v>1</v>
      </c>
      <c r="J69" s="7">
        <v>1</v>
      </c>
      <c r="K69" s="7" t="s">
        <v>534</v>
      </c>
      <c r="L69" s="7">
        <v>2</v>
      </c>
      <c r="M69" s="7">
        <v>1</v>
      </c>
      <c r="N69" s="7">
        <v>2</v>
      </c>
      <c r="O69" s="7">
        <v>2</v>
      </c>
      <c r="P69" s="7">
        <v>3</v>
      </c>
      <c r="Q69" s="7">
        <v>3</v>
      </c>
      <c r="R69" s="7">
        <v>3</v>
      </c>
      <c r="S69" s="7">
        <v>1</v>
      </c>
      <c r="T69" s="7">
        <v>1</v>
      </c>
      <c r="U69" s="7">
        <v>1</v>
      </c>
      <c r="V69" s="7">
        <v>2</v>
      </c>
      <c r="W69" s="7" t="s">
        <v>535</v>
      </c>
      <c r="X69" s="7" t="s">
        <v>536</v>
      </c>
      <c r="Y69" s="7">
        <v>1</v>
      </c>
      <c r="Z69" s="7">
        <v>1</v>
      </c>
      <c r="AA69" s="7">
        <v>1</v>
      </c>
      <c r="AB69" s="7">
        <v>2</v>
      </c>
      <c r="AC69" s="7" t="s">
        <v>537</v>
      </c>
      <c r="AD69" s="7">
        <v>1</v>
      </c>
      <c r="AE69" s="7">
        <v>2</v>
      </c>
      <c r="AF69" s="7">
        <v>1</v>
      </c>
      <c r="AG69" s="7">
        <v>3</v>
      </c>
    </row>
    <row r="70" spans="1:33" x14ac:dyDescent="0.35">
      <c r="A70" t="s">
        <v>538</v>
      </c>
      <c r="B70" t="s">
        <v>539</v>
      </c>
      <c r="C70" s="7" t="s">
        <v>425</v>
      </c>
      <c r="D70" s="7" t="s">
        <v>425</v>
      </c>
      <c r="E70" s="7" t="s">
        <v>425</v>
      </c>
      <c r="F70" s="8" t="s">
        <v>257</v>
      </c>
      <c r="G70" s="7" t="s">
        <v>257</v>
      </c>
      <c r="H70" s="7" t="s">
        <v>257</v>
      </c>
      <c r="I70" s="7" t="s">
        <v>257</v>
      </c>
      <c r="J70" s="7" t="s">
        <v>257</v>
      </c>
      <c r="K70" s="7" t="s">
        <v>257</v>
      </c>
      <c r="L70" s="7" t="s">
        <v>257</v>
      </c>
      <c r="M70" s="7" t="s">
        <v>257</v>
      </c>
      <c r="N70" s="7" t="s">
        <v>257</v>
      </c>
      <c r="O70" s="7" t="s">
        <v>257</v>
      </c>
      <c r="P70" s="7" t="s">
        <v>257</v>
      </c>
      <c r="Q70" s="7" t="s">
        <v>257</v>
      </c>
      <c r="R70" s="7" t="s">
        <v>257</v>
      </c>
      <c r="S70" s="7" t="s">
        <v>257</v>
      </c>
      <c r="T70" s="7" t="s">
        <v>257</v>
      </c>
      <c r="U70" s="7" t="s">
        <v>257</v>
      </c>
      <c r="V70" s="7" t="s">
        <v>257</v>
      </c>
      <c r="W70" s="7" t="s">
        <v>257</v>
      </c>
      <c r="X70" s="7" t="s">
        <v>257</v>
      </c>
      <c r="Y70" s="7" t="s">
        <v>257</v>
      </c>
      <c r="Z70" s="7" t="s">
        <v>257</v>
      </c>
      <c r="AA70" s="7" t="s">
        <v>257</v>
      </c>
      <c r="AB70" s="7" t="s">
        <v>257</v>
      </c>
      <c r="AC70" s="7" t="s">
        <v>540</v>
      </c>
      <c r="AD70" s="7" t="s">
        <v>257</v>
      </c>
      <c r="AE70" s="7" t="s">
        <v>257</v>
      </c>
      <c r="AF70" s="7" t="s">
        <v>257</v>
      </c>
      <c r="AG70" s="7" t="s">
        <v>257</v>
      </c>
    </row>
    <row r="71" spans="1:33" x14ac:dyDescent="0.35">
      <c r="A71" t="s">
        <v>541</v>
      </c>
      <c r="B71" t="s">
        <v>542</v>
      </c>
      <c r="C71" s="7" t="s">
        <v>425</v>
      </c>
      <c r="D71" s="7" t="s">
        <v>425</v>
      </c>
      <c r="E71" s="7" t="s">
        <v>257</v>
      </c>
      <c r="F71" s="8" t="s">
        <v>257</v>
      </c>
      <c r="G71" s="7" t="s">
        <v>257</v>
      </c>
      <c r="H71" s="7" t="s">
        <v>257</v>
      </c>
      <c r="I71" s="7" t="s">
        <v>257</v>
      </c>
      <c r="J71" s="7" t="s">
        <v>257</v>
      </c>
      <c r="K71" s="7" t="s">
        <v>257</v>
      </c>
      <c r="L71" s="7" t="s">
        <v>257</v>
      </c>
      <c r="M71" s="7" t="s">
        <v>257</v>
      </c>
      <c r="N71" s="7" t="s">
        <v>257</v>
      </c>
      <c r="O71" s="7" t="s">
        <v>257</v>
      </c>
      <c r="P71" s="7" t="s">
        <v>257</v>
      </c>
      <c r="Q71" s="7" t="s">
        <v>257</v>
      </c>
      <c r="R71" s="7" t="s">
        <v>257</v>
      </c>
      <c r="S71" s="7" t="s">
        <v>257</v>
      </c>
      <c r="T71" s="7" t="s">
        <v>257</v>
      </c>
      <c r="U71" s="7" t="s">
        <v>257</v>
      </c>
      <c r="V71" s="7" t="s">
        <v>257</v>
      </c>
      <c r="W71" s="7" t="s">
        <v>257</v>
      </c>
      <c r="X71" s="7" t="s">
        <v>257</v>
      </c>
      <c r="Y71" s="7" t="s">
        <v>257</v>
      </c>
      <c r="Z71" s="7" t="s">
        <v>257</v>
      </c>
      <c r="AA71" s="7" t="s">
        <v>257</v>
      </c>
      <c r="AB71" s="7" t="s">
        <v>543</v>
      </c>
      <c r="AC71" s="7" t="s">
        <v>257</v>
      </c>
      <c r="AD71" s="7" t="s">
        <v>257</v>
      </c>
      <c r="AE71" s="7" t="s">
        <v>257</v>
      </c>
      <c r="AF71" s="7" t="s">
        <v>257</v>
      </c>
      <c r="AG71" s="7" t="s">
        <v>257</v>
      </c>
    </row>
    <row r="72" spans="1:33" x14ac:dyDescent="0.35">
      <c r="A72" s="1" t="s">
        <v>544</v>
      </c>
      <c r="B72" t="s">
        <v>545</v>
      </c>
      <c r="C72" s="7" t="s">
        <v>546</v>
      </c>
      <c r="D72" s="7" t="s">
        <v>546</v>
      </c>
      <c r="E72" s="7" t="s">
        <v>547</v>
      </c>
      <c r="F72" s="8" t="s">
        <v>546</v>
      </c>
      <c r="G72" s="7" t="s">
        <v>547</v>
      </c>
      <c r="H72" s="7" t="s">
        <v>548</v>
      </c>
      <c r="I72" s="7" t="s">
        <v>548</v>
      </c>
      <c r="J72" s="7" t="s">
        <v>548</v>
      </c>
      <c r="K72" s="7" t="s">
        <v>548</v>
      </c>
      <c r="L72" s="7" t="s">
        <v>549</v>
      </c>
      <c r="M72" s="7" t="s">
        <v>548</v>
      </c>
      <c r="N72" s="7" t="s">
        <v>548</v>
      </c>
      <c r="O72" s="7" t="s">
        <v>546</v>
      </c>
      <c r="P72" s="7" t="s">
        <v>547</v>
      </c>
      <c r="Q72" s="7" t="s">
        <v>550</v>
      </c>
      <c r="R72" s="7" t="s">
        <v>549</v>
      </c>
      <c r="S72" s="7" t="s">
        <v>551</v>
      </c>
      <c r="T72" s="7" t="s">
        <v>548</v>
      </c>
      <c r="U72" s="7" t="s">
        <v>549</v>
      </c>
      <c r="V72" s="7" t="s">
        <v>549</v>
      </c>
      <c r="W72" s="7" t="s">
        <v>549</v>
      </c>
      <c r="X72" s="7" t="s">
        <v>549</v>
      </c>
      <c r="Y72" s="7" t="s">
        <v>548</v>
      </c>
      <c r="Z72" s="7" t="s">
        <v>547</v>
      </c>
      <c r="AA72" s="7" t="s">
        <v>548</v>
      </c>
      <c r="AB72" s="7" t="s">
        <v>549</v>
      </c>
      <c r="AC72" s="7" t="s">
        <v>548</v>
      </c>
      <c r="AD72" s="7" t="s">
        <v>548</v>
      </c>
      <c r="AE72" s="7" t="s">
        <v>548</v>
      </c>
      <c r="AF72" s="7" t="s">
        <v>549</v>
      </c>
      <c r="AG72" s="7" t="s">
        <v>548</v>
      </c>
    </row>
    <row r="73" spans="1:33" x14ac:dyDescent="0.35">
      <c r="A73" t="s">
        <v>552</v>
      </c>
      <c r="B73" t="s">
        <v>553</v>
      </c>
      <c r="C73" s="7" t="s">
        <v>259</v>
      </c>
      <c r="D73" s="7" t="s">
        <v>554</v>
      </c>
      <c r="E73" s="7" t="s">
        <v>425</v>
      </c>
      <c r="F73" s="8" t="s">
        <v>257</v>
      </c>
      <c r="G73" s="7" t="s">
        <v>368</v>
      </c>
      <c r="H73" s="7" t="s">
        <v>257</v>
      </c>
      <c r="I73" s="7" t="s">
        <v>257</v>
      </c>
      <c r="J73" s="7" t="s">
        <v>257</v>
      </c>
      <c r="K73" s="7" t="s">
        <v>257</v>
      </c>
      <c r="L73" s="7" t="s">
        <v>257</v>
      </c>
      <c r="M73" s="7" t="s">
        <v>368</v>
      </c>
      <c r="N73" s="7" t="s">
        <v>257</v>
      </c>
      <c r="O73" s="7" t="s">
        <v>257</v>
      </c>
      <c r="P73" s="7" t="s">
        <v>257</v>
      </c>
      <c r="Q73" s="7" t="s">
        <v>368</v>
      </c>
      <c r="R73" s="7" t="s">
        <v>368</v>
      </c>
      <c r="S73" s="7" t="s">
        <v>257</v>
      </c>
      <c r="T73" s="7" t="s">
        <v>257</v>
      </c>
      <c r="U73" s="7" t="s">
        <v>368</v>
      </c>
      <c r="V73" s="7" t="s">
        <v>257</v>
      </c>
      <c r="W73" s="7" t="s">
        <v>257</v>
      </c>
      <c r="X73" s="7" t="s">
        <v>257</v>
      </c>
      <c r="Y73" s="7" t="s">
        <v>257</v>
      </c>
      <c r="Z73" s="7" t="s">
        <v>257</v>
      </c>
      <c r="AA73" s="7" t="s">
        <v>368</v>
      </c>
      <c r="AB73" s="7" t="s">
        <v>368</v>
      </c>
      <c r="AC73" s="7" t="s">
        <v>257</v>
      </c>
      <c r="AD73" s="7" t="s">
        <v>257</v>
      </c>
      <c r="AE73" s="7" t="s">
        <v>368</v>
      </c>
      <c r="AF73" s="7" t="s">
        <v>555</v>
      </c>
      <c r="AG73" s="7" t="s">
        <v>257</v>
      </c>
    </row>
    <row r="74" spans="1:33" x14ac:dyDescent="0.35">
      <c r="A74" s="1" t="s">
        <v>556</v>
      </c>
      <c r="B74" t="s">
        <v>557</v>
      </c>
      <c r="C74" s="7" t="s">
        <v>425</v>
      </c>
      <c r="D74" s="7" t="s">
        <v>491</v>
      </c>
      <c r="E74" s="7" t="s">
        <v>257</v>
      </c>
      <c r="F74" s="8" t="s">
        <v>257</v>
      </c>
      <c r="G74" s="7" t="s">
        <v>368</v>
      </c>
      <c r="H74" s="7" t="s">
        <v>257</v>
      </c>
      <c r="I74" s="7" t="s">
        <v>368</v>
      </c>
      <c r="J74" s="7" t="s">
        <v>257</v>
      </c>
      <c r="K74" s="7" t="s">
        <v>558</v>
      </c>
      <c r="L74" s="7" t="s">
        <v>257</v>
      </c>
      <c r="M74" s="7" t="s">
        <v>368</v>
      </c>
      <c r="N74" s="7" t="s">
        <v>257</v>
      </c>
      <c r="O74" s="7" t="s">
        <v>257</v>
      </c>
      <c r="P74" s="7" t="s">
        <v>257</v>
      </c>
      <c r="Q74" s="7" t="s">
        <v>257</v>
      </c>
      <c r="R74" s="7" t="s">
        <v>368</v>
      </c>
      <c r="S74" s="7" t="s">
        <v>257</v>
      </c>
      <c r="T74" s="7" t="s">
        <v>257</v>
      </c>
      <c r="U74" s="7" t="s">
        <v>368</v>
      </c>
      <c r="V74" s="7" t="s">
        <v>257</v>
      </c>
      <c r="W74" s="7" t="s">
        <v>257</v>
      </c>
      <c r="X74" s="7" t="s">
        <v>257</v>
      </c>
      <c r="Y74" s="7" t="s">
        <v>257</v>
      </c>
      <c r="Z74" s="7" t="s">
        <v>257</v>
      </c>
      <c r="AA74" s="7" t="s">
        <v>368</v>
      </c>
      <c r="AB74" s="7" t="s">
        <v>257</v>
      </c>
      <c r="AC74" s="7" t="s">
        <v>257</v>
      </c>
      <c r="AD74" s="7" t="s">
        <v>257</v>
      </c>
      <c r="AE74" s="7" t="s">
        <v>257</v>
      </c>
      <c r="AF74" s="7" t="s">
        <v>559</v>
      </c>
      <c r="AG74" s="7" t="s">
        <v>257</v>
      </c>
    </row>
    <row r="75" spans="1:33" x14ac:dyDescent="0.35">
      <c r="A75" t="s">
        <v>560</v>
      </c>
      <c r="B75" t="s">
        <v>561</v>
      </c>
      <c r="C75" s="7" t="s">
        <v>562</v>
      </c>
      <c r="D75" s="7" t="s">
        <v>563</v>
      </c>
      <c r="E75" s="7">
        <v>2</v>
      </c>
      <c r="F75" s="8" t="s">
        <v>564</v>
      </c>
      <c r="G75" s="7" t="s">
        <v>565</v>
      </c>
      <c r="H75" s="7" t="s">
        <v>566</v>
      </c>
      <c r="I75" s="7" t="s">
        <v>567</v>
      </c>
      <c r="K75" s="7" t="s">
        <v>568</v>
      </c>
      <c r="L75" s="7" t="s">
        <v>569</v>
      </c>
      <c r="M75" s="7" t="s">
        <v>570</v>
      </c>
      <c r="N75" s="7" t="s">
        <v>571</v>
      </c>
      <c r="O75" s="7" t="s">
        <v>572</v>
      </c>
      <c r="P75" s="7" t="s">
        <v>573</v>
      </c>
      <c r="Q75" s="7" t="s">
        <v>574</v>
      </c>
      <c r="R75" s="7" t="s">
        <v>575</v>
      </c>
      <c r="S75" s="7" t="s">
        <v>576</v>
      </c>
      <c r="T75" s="7" t="s">
        <v>577</v>
      </c>
      <c r="U75" s="7" t="s">
        <v>576</v>
      </c>
      <c r="V75" s="7" t="s">
        <v>576</v>
      </c>
      <c r="W75" s="7" t="s">
        <v>578</v>
      </c>
      <c r="X75" s="7" t="s">
        <v>576</v>
      </c>
      <c r="Y75" s="7" t="s">
        <v>570</v>
      </c>
      <c r="Z75" s="7" t="s">
        <v>579</v>
      </c>
      <c r="AA75" s="7" t="s">
        <v>570</v>
      </c>
      <c r="AB75" s="7" t="s">
        <v>580</v>
      </c>
      <c r="AC75" s="7" t="s">
        <v>568</v>
      </c>
      <c r="AD75" s="7" t="s">
        <v>568</v>
      </c>
      <c r="AE75" s="7" t="s">
        <v>576</v>
      </c>
      <c r="AF75" s="7" t="s">
        <v>581</v>
      </c>
      <c r="AG75" s="7" t="s">
        <v>582</v>
      </c>
    </row>
    <row r="76" spans="1:33" x14ac:dyDescent="0.35">
      <c r="A76" s="1" t="s">
        <v>583</v>
      </c>
      <c r="B76" t="s">
        <v>584</v>
      </c>
      <c r="C76" s="7" t="s">
        <v>425</v>
      </c>
      <c r="D76" s="7" t="s">
        <v>425</v>
      </c>
      <c r="E76" s="7" t="s">
        <v>425</v>
      </c>
      <c r="F76" s="8" t="s">
        <v>257</v>
      </c>
      <c r="G76" s="7" t="s">
        <v>257</v>
      </c>
      <c r="H76" s="7" t="s">
        <v>257</v>
      </c>
      <c r="I76" s="7" t="s">
        <v>257</v>
      </c>
      <c r="J76" s="7" t="s">
        <v>368</v>
      </c>
      <c r="K76" s="7" t="s">
        <v>257</v>
      </c>
      <c r="L76" s="7" t="s">
        <v>257</v>
      </c>
      <c r="M76" s="7" t="s">
        <v>368</v>
      </c>
      <c r="N76" s="7" t="s">
        <v>585</v>
      </c>
      <c r="O76" s="7" t="s">
        <v>257</v>
      </c>
      <c r="P76" s="7" t="s">
        <v>257</v>
      </c>
      <c r="Q76" s="7" t="s">
        <v>257</v>
      </c>
      <c r="R76" s="7" t="s">
        <v>368</v>
      </c>
      <c r="S76" s="7" t="s">
        <v>368</v>
      </c>
      <c r="T76" s="7" t="s">
        <v>586</v>
      </c>
      <c r="U76" s="7" t="s">
        <v>368</v>
      </c>
      <c r="V76" s="7" t="s">
        <v>368</v>
      </c>
      <c r="W76" s="7" t="s">
        <v>257</v>
      </c>
      <c r="X76" s="7" t="s">
        <v>587</v>
      </c>
      <c r="Y76" s="7" t="s">
        <v>257</v>
      </c>
      <c r="Z76" s="7" t="s">
        <v>257</v>
      </c>
      <c r="AA76" s="7" t="s">
        <v>368</v>
      </c>
      <c r="AB76" s="7" t="s">
        <v>368</v>
      </c>
      <c r="AC76" s="7" t="s">
        <v>368</v>
      </c>
      <c r="AD76" s="7" t="s">
        <v>257</v>
      </c>
      <c r="AE76" s="7" t="s">
        <v>368</v>
      </c>
      <c r="AF76" s="7" t="s">
        <v>257</v>
      </c>
      <c r="AG76" s="7" t="s">
        <v>257</v>
      </c>
    </row>
    <row r="77" spans="1:33" x14ac:dyDescent="0.35">
      <c r="A77" t="s">
        <v>588</v>
      </c>
      <c r="B77" t="s">
        <v>589</v>
      </c>
      <c r="C77" s="7" t="s">
        <v>590</v>
      </c>
      <c r="D77" s="7" t="s">
        <v>591</v>
      </c>
      <c r="E77" s="7" t="s">
        <v>591</v>
      </c>
      <c r="F77" s="8" t="s">
        <v>592</v>
      </c>
      <c r="G77" s="7" t="s">
        <v>593</v>
      </c>
      <c r="H77" s="7" t="s">
        <v>594</v>
      </c>
      <c r="I77" s="7" t="s">
        <v>595</v>
      </c>
      <c r="J77" s="7" t="s">
        <v>368</v>
      </c>
      <c r="M77" s="7" t="s">
        <v>596</v>
      </c>
      <c r="N77" s="7" t="s">
        <v>597</v>
      </c>
      <c r="O77" s="7" t="s">
        <v>591</v>
      </c>
      <c r="P77" s="7" t="s">
        <v>598</v>
      </c>
      <c r="Q77" s="17" t="s">
        <v>599</v>
      </c>
      <c r="T77" s="7" t="s">
        <v>600</v>
      </c>
      <c r="W77" s="7" t="s">
        <v>601</v>
      </c>
      <c r="X77" s="7" t="s">
        <v>602</v>
      </c>
      <c r="AD77" s="7" t="s">
        <v>603</v>
      </c>
      <c r="AE77" s="7" t="s">
        <v>604</v>
      </c>
      <c r="AF77" s="7" t="s">
        <v>605</v>
      </c>
      <c r="AG77" s="7" t="s">
        <v>606</v>
      </c>
    </row>
    <row r="78" spans="1:33" x14ac:dyDescent="0.35">
      <c r="A78" s="1" t="s">
        <v>607</v>
      </c>
      <c r="B78" t="s">
        <v>608</v>
      </c>
      <c r="C78" s="7" t="s">
        <v>609</v>
      </c>
      <c r="D78" s="7">
        <v>1100</v>
      </c>
      <c r="E78" s="7">
        <v>256</v>
      </c>
      <c r="F78" s="8" t="s">
        <v>610</v>
      </c>
      <c r="G78" s="7">
        <v>3500</v>
      </c>
      <c r="H78" s="7">
        <v>1110</v>
      </c>
      <c r="I78" s="7">
        <v>500</v>
      </c>
      <c r="J78" s="7">
        <v>800</v>
      </c>
      <c r="K78" s="7">
        <v>265</v>
      </c>
      <c r="L78" s="7">
        <v>1800</v>
      </c>
      <c r="M78" s="7">
        <v>750</v>
      </c>
      <c r="O78" s="7">
        <v>600</v>
      </c>
      <c r="P78" s="7">
        <v>700</v>
      </c>
      <c r="Q78" s="7">
        <v>3500</v>
      </c>
      <c r="R78" s="7">
        <v>600</v>
      </c>
      <c r="S78" s="7">
        <v>461</v>
      </c>
      <c r="T78" s="7">
        <v>496</v>
      </c>
      <c r="U78" s="7">
        <v>370</v>
      </c>
      <c r="V78" s="7">
        <v>750</v>
      </c>
      <c r="W78" s="7">
        <v>500</v>
      </c>
      <c r="X78" s="7">
        <v>1230</v>
      </c>
      <c r="Y78" s="7">
        <v>350</v>
      </c>
      <c r="Z78" s="7">
        <v>1586</v>
      </c>
      <c r="AA78" s="7">
        <v>288</v>
      </c>
      <c r="AB78" s="7">
        <v>1100</v>
      </c>
      <c r="AC78" s="7">
        <v>350</v>
      </c>
      <c r="AD78" s="7">
        <v>500</v>
      </c>
      <c r="AE78" s="7">
        <v>1050</v>
      </c>
      <c r="AF78" s="7" t="s">
        <v>611</v>
      </c>
      <c r="AG78" s="7">
        <v>1047</v>
      </c>
    </row>
    <row r="79" spans="1:33" x14ac:dyDescent="0.35">
      <c r="A79" t="s">
        <v>612</v>
      </c>
      <c r="B79" t="s">
        <v>613</v>
      </c>
      <c r="C79" s="7">
        <v>540</v>
      </c>
      <c r="D79" s="7">
        <v>850</v>
      </c>
      <c r="E79" s="7">
        <v>256</v>
      </c>
      <c r="F79" s="8" t="s">
        <v>614</v>
      </c>
      <c r="G79" s="7">
        <v>2600</v>
      </c>
      <c r="H79" s="7">
        <v>1110</v>
      </c>
      <c r="I79" s="7">
        <v>500</v>
      </c>
      <c r="J79" s="7">
        <v>800</v>
      </c>
      <c r="K79" s="7">
        <v>265</v>
      </c>
      <c r="M79" s="7">
        <v>750</v>
      </c>
      <c r="N79" s="7">
        <v>260</v>
      </c>
      <c r="O79" s="7">
        <v>600</v>
      </c>
      <c r="P79" s="7">
        <v>525</v>
      </c>
      <c r="Q79" s="7">
        <v>2000</v>
      </c>
      <c r="R79" s="7">
        <v>600</v>
      </c>
      <c r="S79" s="7">
        <v>461</v>
      </c>
      <c r="T79" s="7" t="s">
        <v>615</v>
      </c>
      <c r="U79" s="7">
        <v>370</v>
      </c>
      <c r="V79" s="7">
        <v>750</v>
      </c>
      <c r="W79" s="7">
        <v>400</v>
      </c>
      <c r="X79" s="7">
        <v>465</v>
      </c>
      <c r="Y79" s="7">
        <v>350</v>
      </c>
      <c r="Z79" s="7">
        <v>1586</v>
      </c>
      <c r="AA79" s="7">
        <v>288</v>
      </c>
      <c r="AB79" s="7">
        <v>1100</v>
      </c>
      <c r="AC79" s="7">
        <v>350</v>
      </c>
      <c r="AD79" s="7">
        <v>350</v>
      </c>
      <c r="AE79" s="7">
        <v>1050</v>
      </c>
      <c r="AF79" s="7" t="s">
        <v>616</v>
      </c>
      <c r="AG79" s="7">
        <v>1047</v>
      </c>
    </row>
    <row r="80" spans="1:33" x14ac:dyDescent="0.35">
      <c r="A80" s="1" t="s">
        <v>617</v>
      </c>
      <c r="B80" t="s">
        <v>618</v>
      </c>
      <c r="C80" s="7">
        <v>150</v>
      </c>
      <c r="D80" s="7">
        <v>250</v>
      </c>
      <c r="F80" s="8" t="s">
        <v>619</v>
      </c>
      <c r="G80" s="7">
        <v>900</v>
      </c>
      <c r="J80" s="7">
        <v>0</v>
      </c>
      <c r="K80" s="7">
        <v>1048</v>
      </c>
      <c r="N80" s="7">
        <v>100</v>
      </c>
      <c r="P80" s="7">
        <v>175</v>
      </c>
      <c r="Q80" s="7">
        <v>1500</v>
      </c>
      <c r="S80" s="7">
        <v>0</v>
      </c>
      <c r="T80" s="7">
        <v>0</v>
      </c>
      <c r="U80" s="7">
        <v>80</v>
      </c>
      <c r="V80" s="7">
        <v>100</v>
      </c>
      <c r="W80" s="7">
        <v>100</v>
      </c>
      <c r="X80" s="7">
        <v>150</v>
      </c>
      <c r="Y80" s="7">
        <v>0</v>
      </c>
      <c r="AA80" s="7">
        <v>0</v>
      </c>
      <c r="AB80" s="7">
        <v>0</v>
      </c>
      <c r="AC80" s="7">
        <v>0</v>
      </c>
      <c r="AD80" s="7">
        <v>150</v>
      </c>
      <c r="AE80" s="7">
        <v>0</v>
      </c>
      <c r="AF80" s="7" t="s">
        <v>616</v>
      </c>
      <c r="AG80" s="7">
        <v>0</v>
      </c>
    </row>
    <row r="81" spans="1:33" x14ac:dyDescent="0.35">
      <c r="A81" t="s">
        <v>620</v>
      </c>
      <c r="B81" t="s">
        <v>621</v>
      </c>
      <c r="D81" s="7">
        <v>4</v>
      </c>
      <c r="F81" s="8" t="s">
        <v>622</v>
      </c>
      <c r="G81" s="7">
        <v>4</v>
      </c>
      <c r="H81" s="7">
        <v>16</v>
      </c>
      <c r="J81" s="7">
        <v>0</v>
      </c>
      <c r="K81" s="7">
        <v>16</v>
      </c>
      <c r="L81" s="7">
        <v>5</v>
      </c>
      <c r="P81" s="7">
        <v>4</v>
      </c>
      <c r="Q81" s="7">
        <v>18</v>
      </c>
      <c r="S81" s="26" t="s">
        <v>623</v>
      </c>
      <c r="T81" s="26" t="s">
        <v>624</v>
      </c>
      <c r="U81" s="7">
        <v>0</v>
      </c>
      <c r="V81" s="7">
        <v>50</v>
      </c>
      <c r="W81" s="7">
        <v>0</v>
      </c>
      <c r="X81" s="7">
        <v>10</v>
      </c>
      <c r="Y81" s="7">
        <v>0</v>
      </c>
      <c r="AA81" s="7">
        <v>0</v>
      </c>
      <c r="AB81" s="7">
        <v>4</v>
      </c>
      <c r="AC81" s="7">
        <v>0</v>
      </c>
      <c r="AD81" s="7">
        <v>5</v>
      </c>
      <c r="AE81" s="7">
        <v>4</v>
      </c>
      <c r="AF81" s="7" t="s">
        <v>625</v>
      </c>
      <c r="AG81" s="7" t="s">
        <v>626</v>
      </c>
    </row>
    <row r="82" spans="1:33" x14ac:dyDescent="0.35">
      <c r="A82" s="1" t="s">
        <v>627</v>
      </c>
      <c r="B82" t="s">
        <v>628</v>
      </c>
      <c r="C82" s="7" t="s">
        <v>360</v>
      </c>
      <c r="D82" s="7" t="s">
        <v>361</v>
      </c>
      <c r="E82" s="7" t="s">
        <v>360</v>
      </c>
      <c r="I82" s="7" t="s">
        <v>360</v>
      </c>
      <c r="U82" s="7" t="s">
        <v>257</v>
      </c>
      <c r="AE82" s="7" t="s">
        <v>257</v>
      </c>
      <c r="AG82" s="7" t="s">
        <v>269</v>
      </c>
    </row>
    <row r="83" spans="1:33" x14ac:dyDescent="0.35">
      <c r="A83" t="s">
        <v>629</v>
      </c>
      <c r="B83" t="s">
        <v>630</v>
      </c>
      <c r="C83" s="7" t="s">
        <v>631</v>
      </c>
      <c r="D83" s="7" t="s">
        <v>632</v>
      </c>
      <c r="E83" s="7" t="s">
        <v>631</v>
      </c>
      <c r="F83" s="8" t="s">
        <v>633</v>
      </c>
      <c r="G83" s="7" t="s">
        <v>633</v>
      </c>
      <c r="H83" s="7" t="s">
        <v>633</v>
      </c>
      <c r="I83" s="7" t="s">
        <v>634</v>
      </c>
      <c r="J83" s="7" t="s">
        <v>635</v>
      </c>
      <c r="K83" s="7" t="s">
        <v>636</v>
      </c>
      <c r="L83" s="7" t="s">
        <v>633</v>
      </c>
      <c r="M83" s="7" t="s">
        <v>636</v>
      </c>
      <c r="N83" s="7" t="s">
        <v>637</v>
      </c>
      <c r="O83" s="7" t="s">
        <v>638</v>
      </c>
      <c r="P83" s="7" t="s">
        <v>639</v>
      </c>
      <c r="Q83" s="7" t="s">
        <v>640</v>
      </c>
      <c r="R83" s="7" t="s">
        <v>636</v>
      </c>
      <c r="S83" s="7" t="s">
        <v>633</v>
      </c>
      <c r="T83" s="7" t="s">
        <v>641</v>
      </c>
      <c r="U83" s="7" t="s">
        <v>636</v>
      </c>
      <c r="V83" s="7" t="s">
        <v>636</v>
      </c>
      <c r="W83" s="7" t="s">
        <v>636</v>
      </c>
      <c r="X83" s="7" t="s">
        <v>633</v>
      </c>
      <c r="Y83" s="7" t="s">
        <v>636</v>
      </c>
      <c r="Z83" s="7" t="s">
        <v>642</v>
      </c>
      <c r="AA83" s="7" t="s">
        <v>633</v>
      </c>
      <c r="AB83" s="7" t="s">
        <v>636</v>
      </c>
      <c r="AC83" s="7" t="s">
        <v>636</v>
      </c>
      <c r="AD83" s="7" t="s">
        <v>633</v>
      </c>
      <c r="AE83" s="7" t="s">
        <v>633</v>
      </c>
      <c r="AF83" s="7" t="s">
        <v>636</v>
      </c>
      <c r="AG83" s="7" t="s">
        <v>638</v>
      </c>
    </row>
    <row r="84" spans="1:33" x14ac:dyDescent="0.35">
      <c r="A84" s="1" t="s">
        <v>643</v>
      </c>
      <c r="B84" t="s">
        <v>644</v>
      </c>
      <c r="C84" s="7" t="s">
        <v>425</v>
      </c>
      <c r="D84" s="7" t="s">
        <v>645</v>
      </c>
      <c r="E84" s="7" t="s">
        <v>425</v>
      </c>
      <c r="F84" s="8" t="s">
        <v>257</v>
      </c>
      <c r="G84" s="7" t="s">
        <v>257</v>
      </c>
      <c r="H84" s="7" t="s">
        <v>257</v>
      </c>
      <c r="I84" s="7" t="s">
        <v>257</v>
      </c>
      <c r="J84" s="7" t="s">
        <v>257</v>
      </c>
      <c r="K84" s="7" t="s">
        <v>257</v>
      </c>
      <c r="L84" s="7" t="s">
        <v>257</v>
      </c>
      <c r="M84" s="7" t="s">
        <v>257</v>
      </c>
      <c r="N84" s="7" t="s">
        <v>257</v>
      </c>
      <c r="O84" s="7" t="s">
        <v>257</v>
      </c>
      <c r="P84" s="7" t="s">
        <v>257</v>
      </c>
      <c r="Q84" s="7" t="s">
        <v>257</v>
      </c>
      <c r="R84" s="7" t="s">
        <v>257</v>
      </c>
      <c r="S84" s="7" t="s">
        <v>257</v>
      </c>
      <c r="T84" s="7" t="s">
        <v>257</v>
      </c>
      <c r="U84" s="7" t="s">
        <v>257</v>
      </c>
      <c r="V84" s="7" t="s">
        <v>257</v>
      </c>
      <c r="W84" s="7" t="s">
        <v>646</v>
      </c>
      <c r="X84" s="7" t="s">
        <v>257</v>
      </c>
      <c r="Y84" s="7" t="s">
        <v>646</v>
      </c>
      <c r="Z84" s="7" t="s">
        <v>257</v>
      </c>
      <c r="AA84" s="7" t="s">
        <v>368</v>
      </c>
      <c r="AB84" s="7" t="s">
        <v>647</v>
      </c>
      <c r="AC84" s="7" t="s">
        <v>257</v>
      </c>
      <c r="AD84" s="7" t="s">
        <v>368</v>
      </c>
      <c r="AE84" s="7" t="s">
        <v>368</v>
      </c>
      <c r="AF84" s="7" t="s">
        <v>257</v>
      </c>
      <c r="AG84" s="7" t="s">
        <v>368</v>
      </c>
    </row>
    <row r="85" spans="1:33" x14ac:dyDescent="0.35">
      <c r="A85" t="s">
        <v>648</v>
      </c>
      <c r="B85" t="s">
        <v>649</v>
      </c>
      <c r="C85" s="7" t="s">
        <v>425</v>
      </c>
      <c r="D85" s="7" t="s">
        <v>425</v>
      </c>
      <c r="E85" s="7" t="s">
        <v>257</v>
      </c>
      <c r="F85" s="8" t="s">
        <v>257</v>
      </c>
      <c r="G85" s="7" t="s">
        <v>257</v>
      </c>
      <c r="H85" s="7" t="s">
        <v>257</v>
      </c>
      <c r="I85" s="7" t="s">
        <v>257</v>
      </c>
      <c r="J85" s="7" t="s">
        <v>257</v>
      </c>
      <c r="K85" s="7" t="s">
        <v>257</v>
      </c>
      <c r="L85" s="7" t="s">
        <v>257</v>
      </c>
      <c r="M85" s="7" t="s">
        <v>257</v>
      </c>
      <c r="N85" s="7" t="s">
        <v>257</v>
      </c>
      <c r="O85" s="7" t="s">
        <v>257</v>
      </c>
      <c r="P85" s="7" t="s">
        <v>257</v>
      </c>
      <c r="Q85" s="7" t="s">
        <v>257</v>
      </c>
      <c r="R85" s="7" t="s">
        <v>257</v>
      </c>
      <c r="S85" s="7" t="s">
        <v>257</v>
      </c>
      <c r="T85" s="7" t="s">
        <v>257</v>
      </c>
      <c r="U85" s="7" t="s">
        <v>257</v>
      </c>
      <c r="V85" s="7" t="s">
        <v>257</v>
      </c>
      <c r="W85" s="7" t="s">
        <v>257</v>
      </c>
      <c r="X85" s="7" t="s">
        <v>257</v>
      </c>
      <c r="Y85" s="7" t="s">
        <v>257</v>
      </c>
      <c r="Z85" s="7" t="s">
        <v>257</v>
      </c>
      <c r="AA85" s="7" t="s">
        <v>257</v>
      </c>
      <c r="AB85" s="7" t="s">
        <v>368</v>
      </c>
      <c r="AC85" s="7" t="s">
        <v>257</v>
      </c>
      <c r="AD85" s="7" t="s">
        <v>368</v>
      </c>
      <c r="AE85" s="7" t="s">
        <v>257</v>
      </c>
      <c r="AF85" s="7" t="s">
        <v>257</v>
      </c>
      <c r="AG85" s="7" t="s">
        <v>257</v>
      </c>
    </row>
    <row r="86" spans="1:33" x14ac:dyDescent="0.35">
      <c r="A86" s="1" t="s">
        <v>650</v>
      </c>
      <c r="B86" t="s">
        <v>651</v>
      </c>
      <c r="C86" s="7" t="s">
        <v>425</v>
      </c>
      <c r="D86" s="7" t="s">
        <v>425</v>
      </c>
      <c r="E86" s="7" t="s">
        <v>259</v>
      </c>
      <c r="F86" s="8" t="s">
        <v>257</v>
      </c>
      <c r="G86" s="7" t="s">
        <v>257</v>
      </c>
      <c r="H86" s="7" t="s">
        <v>257</v>
      </c>
      <c r="I86" s="7" t="s">
        <v>257</v>
      </c>
      <c r="J86" s="7" t="s">
        <v>257</v>
      </c>
      <c r="K86" s="7" t="s">
        <v>368</v>
      </c>
      <c r="L86" s="7" t="s">
        <v>257</v>
      </c>
      <c r="M86" s="7" t="s">
        <v>368</v>
      </c>
      <c r="N86" s="7" t="s">
        <v>368</v>
      </c>
      <c r="O86" s="7" t="s">
        <v>368</v>
      </c>
      <c r="P86" s="7" t="s">
        <v>368</v>
      </c>
      <c r="Q86" s="7" t="s">
        <v>257</v>
      </c>
      <c r="R86" s="7" t="s">
        <v>368</v>
      </c>
      <c r="S86" s="7" t="s">
        <v>368</v>
      </c>
      <c r="T86" s="7" t="s">
        <v>257</v>
      </c>
      <c r="U86" s="7" t="s">
        <v>368</v>
      </c>
      <c r="V86" s="7" t="s">
        <v>257</v>
      </c>
      <c r="W86" s="7" t="s">
        <v>257</v>
      </c>
      <c r="X86" s="7" t="s">
        <v>257</v>
      </c>
      <c r="Y86" s="7" t="s">
        <v>257</v>
      </c>
      <c r="Z86" s="7" t="s">
        <v>257</v>
      </c>
      <c r="AA86" s="7" t="s">
        <v>368</v>
      </c>
      <c r="AB86" s="7" t="s">
        <v>257</v>
      </c>
      <c r="AC86" s="7" t="s">
        <v>543</v>
      </c>
      <c r="AD86" s="7" t="s">
        <v>257</v>
      </c>
      <c r="AE86" s="7" t="s">
        <v>368</v>
      </c>
      <c r="AF86" s="7" t="s">
        <v>257</v>
      </c>
      <c r="AG86" s="7" t="s">
        <v>269</v>
      </c>
    </row>
    <row r="87" spans="1:33" x14ac:dyDescent="0.35">
      <c r="A87" t="s">
        <v>652</v>
      </c>
      <c r="B87" t="s">
        <v>653</v>
      </c>
      <c r="C87" s="7" t="s">
        <v>654</v>
      </c>
      <c r="D87" s="7" t="s">
        <v>655</v>
      </c>
      <c r="E87" s="7" t="s">
        <v>656</v>
      </c>
      <c r="F87" s="8" t="s">
        <v>657</v>
      </c>
      <c r="G87" s="7" t="s">
        <v>324</v>
      </c>
      <c r="H87" s="7" t="s">
        <v>658</v>
      </c>
      <c r="I87" s="7" t="s">
        <v>324</v>
      </c>
      <c r="J87" s="7" t="s">
        <v>659</v>
      </c>
      <c r="K87" s="7" t="s">
        <v>660</v>
      </c>
      <c r="L87" s="7" t="s">
        <v>661</v>
      </c>
      <c r="M87" s="7" t="s">
        <v>662</v>
      </c>
      <c r="N87" s="7" t="s">
        <v>663</v>
      </c>
      <c r="O87" s="7" t="s">
        <v>664</v>
      </c>
      <c r="P87" s="7" t="s">
        <v>665</v>
      </c>
      <c r="Q87" s="7" t="s">
        <v>666</v>
      </c>
      <c r="R87" s="7" t="s">
        <v>667</v>
      </c>
      <c r="S87" s="7" t="s">
        <v>668</v>
      </c>
      <c r="T87" s="7" t="s">
        <v>669</v>
      </c>
      <c r="U87" s="7">
        <v>15</v>
      </c>
      <c r="V87" s="7">
        <v>200</v>
      </c>
      <c r="W87" s="7" t="s">
        <v>670</v>
      </c>
      <c r="X87" s="7" t="s">
        <v>670</v>
      </c>
      <c r="Y87" s="7" t="s">
        <v>671</v>
      </c>
      <c r="Z87" s="37" t="s">
        <v>672</v>
      </c>
      <c r="AA87" s="7" t="s">
        <v>656</v>
      </c>
      <c r="AB87" s="7" t="s">
        <v>673</v>
      </c>
      <c r="AC87" s="7" t="s">
        <v>674</v>
      </c>
      <c r="AD87" s="7" t="s">
        <v>675</v>
      </c>
      <c r="AE87" s="7" t="s">
        <v>676</v>
      </c>
      <c r="AF87" s="7" t="s">
        <v>677</v>
      </c>
      <c r="AG87" s="7" t="s">
        <v>678</v>
      </c>
    </row>
    <row r="88" spans="1:33" x14ac:dyDescent="0.35">
      <c r="F88" s="8"/>
      <c r="Z88" s="37"/>
    </row>
    <row r="89" spans="1:33" x14ac:dyDescent="0.35">
      <c r="A89" s="1" t="s">
        <v>679</v>
      </c>
      <c r="B89" t="s">
        <v>680</v>
      </c>
      <c r="C89" s="7" t="s">
        <v>681</v>
      </c>
      <c r="D89" s="7" t="s">
        <v>682</v>
      </c>
      <c r="E89" s="7" t="s">
        <v>645</v>
      </c>
      <c r="F89" s="8" t="s">
        <v>683</v>
      </c>
      <c r="G89" s="7" t="s">
        <v>684</v>
      </c>
      <c r="I89" s="7">
        <v>40</v>
      </c>
      <c r="J89" s="7" t="s">
        <v>685</v>
      </c>
      <c r="K89" s="7" t="s">
        <v>686</v>
      </c>
      <c r="M89" s="7">
        <v>50</v>
      </c>
      <c r="N89" s="7">
        <v>48</v>
      </c>
      <c r="O89" s="7">
        <v>132</v>
      </c>
      <c r="P89" s="7">
        <v>40</v>
      </c>
      <c r="T89" s="7">
        <v>70</v>
      </c>
      <c r="U89" s="7">
        <v>0</v>
      </c>
      <c r="V89" s="7">
        <v>200</v>
      </c>
      <c r="W89" s="7">
        <v>50</v>
      </c>
      <c r="X89" s="7">
        <v>70</v>
      </c>
      <c r="Y89" s="7">
        <v>60</v>
      </c>
      <c r="Z89" s="7">
        <v>300</v>
      </c>
      <c r="AA89" s="7">
        <v>0</v>
      </c>
      <c r="AB89" s="7">
        <v>50</v>
      </c>
      <c r="AC89" s="7">
        <v>30</v>
      </c>
      <c r="AD89" s="7">
        <v>50</v>
      </c>
      <c r="AE89" s="7" t="s">
        <v>687</v>
      </c>
      <c r="AF89" s="7" t="s">
        <v>688</v>
      </c>
      <c r="AG89" s="7">
        <v>100</v>
      </c>
    </row>
    <row r="90" spans="1:33" ht="43.5" x14ac:dyDescent="0.35">
      <c r="A90" t="s">
        <v>689</v>
      </c>
      <c r="B90" t="s">
        <v>690</v>
      </c>
      <c r="C90" s="7" t="s">
        <v>691</v>
      </c>
      <c r="D90" s="7" t="s">
        <v>692</v>
      </c>
      <c r="E90" s="7" t="s">
        <v>693</v>
      </c>
      <c r="F90" s="8" t="s">
        <v>694</v>
      </c>
      <c r="G90" s="7" t="s">
        <v>695</v>
      </c>
      <c r="H90" s="7" t="s">
        <v>696</v>
      </c>
      <c r="I90" s="7" t="s">
        <v>697</v>
      </c>
      <c r="M90" s="7" t="s">
        <v>698</v>
      </c>
      <c r="N90" s="7" t="s">
        <v>699</v>
      </c>
      <c r="O90" s="7" t="s">
        <v>686</v>
      </c>
      <c r="P90" s="7" t="s">
        <v>686</v>
      </c>
      <c r="Q90" s="17" t="s">
        <v>700</v>
      </c>
      <c r="R90" s="7" t="s">
        <v>701</v>
      </c>
      <c r="S90" s="7" t="s">
        <v>701</v>
      </c>
      <c r="T90" s="16" t="s">
        <v>702</v>
      </c>
      <c r="V90" s="7" t="s">
        <v>210</v>
      </c>
      <c r="W90" s="13" t="s">
        <v>86</v>
      </c>
      <c r="X90" s="7" t="s">
        <v>703</v>
      </c>
      <c r="Y90" s="7" t="s">
        <v>704</v>
      </c>
      <c r="AC90" s="7" t="s">
        <v>705</v>
      </c>
      <c r="AD90" s="7" t="s">
        <v>706</v>
      </c>
      <c r="AE90" s="7" t="s">
        <v>707</v>
      </c>
      <c r="AF90" s="7" t="s">
        <v>708</v>
      </c>
      <c r="AG90" s="7" t="s">
        <v>709</v>
      </c>
    </row>
    <row r="91" spans="1:33" x14ac:dyDescent="0.35">
      <c r="A91" s="1" t="s">
        <v>710</v>
      </c>
      <c r="B91" t="s">
        <v>711</v>
      </c>
      <c r="C91" s="7" t="s">
        <v>259</v>
      </c>
      <c r="D91" s="7" t="s">
        <v>259</v>
      </c>
      <c r="E91" s="7" t="s">
        <v>693</v>
      </c>
      <c r="F91" s="8" t="s">
        <v>712</v>
      </c>
      <c r="G91" s="7" t="s">
        <v>712</v>
      </c>
      <c r="H91" s="7" t="s">
        <v>259</v>
      </c>
      <c r="I91" s="7" t="s">
        <v>713</v>
      </c>
      <c r="J91" s="7" t="s">
        <v>368</v>
      </c>
      <c r="K91" s="7" t="s">
        <v>368</v>
      </c>
      <c r="M91" s="7" t="s">
        <v>259</v>
      </c>
      <c r="N91" s="7" t="s">
        <v>368</v>
      </c>
      <c r="O91" s="7" t="s">
        <v>368</v>
      </c>
      <c r="P91" s="7" t="s">
        <v>368</v>
      </c>
      <c r="Q91" s="7" t="s">
        <v>714</v>
      </c>
      <c r="R91" s="7" t="s">
        <v>368</v>
      </c>
      <c r="S91" s="7" t="s">
        <v>368</v>
      </c>
      <c r="T91" s="7" t="s">
        <v>714</v>
      </c>
      <c r="U91" s="7" t="s">
        <v>368</v>
      </c>
      <c r="V91" s="7" t="s">
        <v>257</v>
      </c>
      <c r="W91" s="7" t="s">
        <v>715</v>
      </c>
      <c r="X91" s="7" t="s">
        <v>368</v>
      </c>
      <c r="Y91" s="7" t="s">
        <v>257</v>
      </c>
      <c r="Z91" s="7" t="s">
        <v>259</v>
      </c>
      <c r="AA91" s="7" t="s">
        <v>368</v>
      </c>
      <c r="AB91" s="7" t="s">
        <v>257</v>
      </c>
      <c r="AC91" s="7" t="s">
        <v>368</v>
      </c>
      <c r="AD91" s="7" t="s">
        <v>716</v>
      </c>
      <c r="AE91" s="7" t="s">
        <v>712</v>
      </c>
      <c r="AF91" s="7" t="s">
        <v>717</v>
      </c>
      <c r="AG91" s="7" t="s">
        <v>712</v>
      </c>
    </row>
    <row r="92" spans="1:33" x14ac:dyDescent="0.35">
      <c r="A92" t="s">
        <v>718</v>
      </c>
      <c r="B92" t="s">
        <v>719</v>
      </c>
      <c r="C92" s="7">
        <v>2</v>
      </c>
      <c r="D92" s="7">
        <v>1</v>
      </c>
      <c r="E92" s="7">
        <v>1</v>
      </c>
      <c r="F92" s="8" t="s">
        <v>468</v>
      </c>
      <c r="G92" s="7">
        <v>2</v>
      </c>
      <c r="H92" s="7">
        <v>1</v>
      </c>
      <c r="I92" s="7">
        <v>1</v>
      </c>
      <c r="K92" s="7">
        <v>1</v>
      </c>
      <c r="L92" s="7">
        <v>1</v>
      </c>
      <c r="M92" s="7">
        <v>1</v>
      </c>
      <c r="N92" s="7">
        <v>1</v>
      </c>
      <c r="P92" s="7" t="s">
        <v>720</v>
      </c>
      <c r="Q92" s="7">
        <v>1</v>
      </c>
      <c r="R92" s="7">
        <v>0</v>
      </c>
      <c r="S92" s="7">
        <v>0</v>
      </c>
      <c r="T92" s="7">
        <v>2</v>
      </c>
      <c r="U92" s="7">
        <v>0</v>
      </c>
      <c r="V92" s="7">
        <v>2</v>
      </c>
      <c r="W92" s="7">
        <v>5</v>
      </c>
      <c r="X92" s="7" t="s">
        <v>721</v>
      </c>
      <c r="Y92" s="7">
        <v>1</v>
      </c>
      <c r="Z92" s="7">
        <v>3</v>
      </c>
      <c r="AA92" s="7">
        <v>0</v>
      </c>
      <c r="AB92" s="7" t="s">
        <v>722</v>
      </c>
      <c r="AC92" s="7">
        <v>1</v>
      </c>
      <c r="AD92" s="7" t="s">
        <v>373</v>
      </c>
      <c r="AE92" s="7">
        <v>0</v>
      </c>
      <c r="AF92" s="7" t="s">
        <v>723</v>
      </c>
      <c r="AG92" s="7">
        <v>2</v>
      </c>
    </row>
    <row r="93" spans="1:33" x14ac:dyDescent="0.35">
      <c r="A93" s="1" t="s">
        <v>724</v>
      </c>
      <c r="B93" t="s">
        <v>725</v>
      </c>
      <c r="C93" s="7" t="s">
        <v>726</v>
      </c>
      <c r="D93" s="7">
        <v>60</v>
      </c>
      <c r="E93" s="7">
        <v>25</v>
      </c>
      <c r="F93" s="8" t="s">
        <v>727</v>
      </c>
      <c r="G93" s="7">
        <v>40</v>
      </c>
      <c r="H93" s="7">
        <v>28</v>
      </c>
      <c r="I93" s="7">
        <v>30</v>
      </c>
      <c r="J93" s="7">
        <v>25</v>
      </c>
      <c r="K93" s="7">
        <v>20</v>
      </c>
      <c r="L93" s="7">
        <v>25</v>
      </c>
      <c r="M93" s="7">
        <v>30</v>
      </c>
      <c r="N93" s="7">
        <v>12</v>
      </c>
      <c r="P93" s="7">
        <v>100</v>
      </c>
      <c r="Q93" s="7">
        <v>25</v>
      </c>
      <c r="T93" s="7">
        <v>30</v>
      </c>
      <c r="V93" s="7">
        <v>100</v>
      </c>
      <c r="W93" s="7">
        <v>80</v>
      </c>
      <c r="X93" s="7">
        <v>20</v>
      </c>
      <c r="Y93" s="7">
        <v>30</v>
      </c>
      <c r="Z93" s="7">
        <v>80</v>
      </c>
      <c r="AA93" s="7">
        <v>0</v>
      </c>
      <c r="AB93" s="7">
        <v>100</v>
      </c>
      <c r="AC93" s="7">
        <v>20</v>
      </c>
      <c r="AD93" s="7">
        <v>47</v>
      </c>
      <c r="AE93" s="7">
        <v>0</v>
      </c>
      <c r="AF93" s="7" t="s">
        <v>728</v>
      </c>
      <c r="AG93" s="7">
        <v>50</v>
      </c>
    </row>
    <row r="94" spans="1:33" x14ac:dyDescent="0.35">
      <c r="A94" t="s">
        <v>729</v>
      </c>
      <c r="B94" t="s">
        <v>730</v>
      </c>
      <c r="C94" s="7" t="s">
        <v>425</v>
      </c>
      <c r="D94" s="7" t="s">
        <v>731</v>
      </c>
      <c r="E94" s="7" t="s">
        <v>731</v>
      </c>
      <c r="F94" s="8" t="s">
        <v>257</v>
      </c>
      <c r="G94" s="7" t="s">
        <v>257</v>
      </c>
      <c r="H94" s="7" t="s">
        <v>257</v>
      </c>
      <c r="I94" s="7" t="s">
        <v>732</v>
      </c>
      <c r="J94" s="7" t="s">
        <v>257</v>
      </c>
      <c r="K94" s="7" t="s">
        <v>257</v>
      </c>
      <c r="L94" s="7" t="s">
        <v>257</v>
      </c>
      <c r="M94" s="7" t="s">
        <v>257</v>
      </c>
      <c r="N94" s="7" t="s">
        <v>425</v>
      </c>
      <c r="O94" s="7" t="s">
        <v>257</v>
      </c>
      <c r="P94" s="7" t="s">
        <v>598</v>
      </c>
      <c r="Q94" s="7" t="s">
        <v>257</v>
      </c>
      <c r="R94" s="7" t="s">
        <v>733</v>
      </c>
      <c r="S94" s="7" t="s">
        <v>734</v>
      </c>
      <c r="T94" s="7" t="s">
        <v>257</v>
      </c>
      <c r="U94" s="7" t="s">
        <v>368</v>
      </c>
      <c r="V94" s="7" t="s">
        <v>257</v>
      </c>
      <c r="W94" s="7" t="s">
        <v>257</v>
      </c>
      <c r="X94" s="7" t="s">
        <v>257</v>
      </c>
      <c r="Y94" s="7" t="s">
        <v>257</v>
      </c>
      <c r="Z94" s="7" t="s">
        <v>257</v>
      </c>
      <c r="AA94" s="7" t="s">
        <v>368</v>
      </c>
      <c r="AB94" s="7" t="s">
        <v>368</v>
      </c>
      <c r="AC94" s="7" t="s">
        <v>368</v>
      </c>
      <c r="AD94" s="7" t="s">
        <v>368</v>
      </c>
      <c r="AE94" s="7" t="s">
        <v>368</v>
      </c>
      <c r="AF94" s="7" t="s">
        <v>257</v>
      </c>
      <c r="AG94" s="7" t="s">
        <v>257</v>
      </c>
    </row>
    <row r="95" spans="1:33" x14ac:dyDescent="0.35">
      <c r="A95" s="1" t="s">
        <v>735</v>
      </c>
      <c r="B95" t="s">
        <v>736</v>
      </c>
      <c r="C95" s="7" t="s">
        <v>737</v>
      </c>
      <c r="D95" s="7" t="s">
        <v>737</v>
      </c>
      <c r="E95" s="7" t="s">
        <v>693</v>
      </c>
      <c r="F95" s="8" t="s">
        <v>738</v>
      </c>
      <c r="G95" s="7" t="s">
        <v>739</v>
      </c>
      <c r="I95" s="7" t="s">
        <v>368</v>
      </c>
      <c r="J95" s="7" t="s">
        <v>737</v>
      </c>
      <c r="K95" s="7" t="s">
        <v>368</v>
      </c>
      <c r="O95" s="7" t="s">
        <v>368</v>
      </c>
      <c r="P95" s="7" t="s">
        <v>737</v>
      </c>
      <c r="Q95" s="7" t="s">
        <v>368</v>
      </c>
      <c r="R95" s="7" t="s">
        <v>368</v>
      </c>
      <c r="S95" s="7" t="s">
        <v>368</v>
      </c>
      <c r="T95" s="7" t="s">
        <v>368</v>
      </c>
      <c r="U95" s="7" t="s">
        <v>740</v>
      </c>
      <c r="V95" s="7" t="s">
        <v>740</v>
      </c>
      <c r="W95" s="7" t="s">
        <v>368</v>
      </c>
      <c r="X95" s="7" t="s">
        <v>368</v>
      </c>
      <c r="Y95" s="7" t="s">
        <v>741</v>
      </c>
      <c r="AA95" s="7" t="s">
        <v>368</v>
      </c>
      <c r="AB95" s="7" t="s">
        <v>737</v>
      </c>
      <c r="AC95" s="7" t="s">
        <v>368</v>
      </c>
      <c r="AD95" s="7" t="s">
        <v>742</v>
      </c>
      <c r="AE95" s="7" t="s">
        <v>737</v>
      </c>
      <c r="AF95" s="7" t="s">
        <v>737</v>
      </c>
      <c r="AG95" s="7" t="s">
        <v>737</v>
      </c>
    </row>
    <row r="96" spans="1:33" x14ac:dyDescent="0.35">
      <c r="A96" t="s">
        <v>743</v>
      </c>
      <c r="B96" t="s">
        <v>744</v>
      </c>
      <c r="C96" s="7" t="s">
        <v>745</v>
      </c>
      <c r="D96" s="7" t="s">
        <v>746</v>
      </c>
      <c r="E96" s="7">
        <v>120</v>
      </c>
      <c r="F96" s="8" t="s">
        <v>747</v>
      </c>
      <c r="H96" s="7">
        <v>52</v>
      </c>
      <c r="I96" s="7">
        <v>50</v>
      </c>
      <c r="J96" s="7">
        <v>198</v>
      </c>
      <c r="K96" s="7">
        <v>114</v>
      </c>
      <c r="L96" s="7">
        <v>300</v>
      </c>
      <c r="M96" s="7">
        <v>160</v>
      </c>
      <c r="N96" s="7">
        <v>100</v>
      </c>
      <c r="O96" s="7">
        <v>200</v>
      </c>
      <c r="P96" s="7">
        <v>100</v>
      </c>
      <c r="Q96" s="7">
        <v>300</v>
      </c>
      <c r="R96" s="7">
        <v>60</v>
      </c>
      <c r="S96" s="7">
        <v>50</v>
      </c>
      <c r="T96" s="7">
        <v>150</v>
      </c>
      <c r="U96" s="7">
        <v>60</v>
      </c>
      <c r="V96" s="7">
        <v>100</v>
      </c>
      <c r="W96" s="7">
        <v>75</v>
      </c>
      <c r="X96" s="7" t="s">
        <v>748</v>
      </c>
      <c r="Y96" s="7" t="s">
        <v>749</v>
      </c>
      <c r="Z96" s="7" t="s">
        <v>750</v>
      </c>
      <c r="AA96" s="7">
        <v>50</v>
      </c>
      <c r="AB96" s="7">
        <v>250</v>
      </c>
      <c r="AC96" s="7">
        <v>100</v>
      </c>
      <c r="AD96" s="7">
        <v>200</v>
      </c>
      <c r="AE96" s="7">
        <v>80</v>
      </c>
      <c r="AF96" s="7">
        <v>3000</v>
      </c>
      <c r="AG96" s="7" t="s">
        <v>751</v>
      </c>
    </row>
    <row r="97" spans="1:33" x14ac:dyDescent="0.35">
      <c r="A97" s="1" t="s">
        <v>752</v>
      </c>
      <c r="B97" t="s">
        <v>753</v>
      </c>
      <c r="C97" s="7">
        <v>2</v>
      </c>
      <c r="D97" s="7" t="s">
        <v>754</v>
      </c>
      <c r="E97" s="7">
        <v>3</v>
      </c>
      <c r="F97" s="8" t="s">
        <v>468</v>
      </c>
      <c r="H97" s="7">
        <v>3</v>
      </c>
      <c r="I97" s="7">
        <v>2</v>
      </c>
      <c r="J97" s="7">
        <v>1</v>
      </c>
      <c r="K97" s="7">
        <v>2</v>
      </c>
      <c r="L97" s="7">
        <v>4</v>
      </c>
      <c r="M97" s="7">
        <v>2</v>
      </c>
      <c r="N97" s="7">
        <v>2</v>
      </c>
      <c r="O97" s="7">
        <v>2</v>
      </c>
      <c r="P97" s="7">
        <v>1</v>
      </c>
      <c r="Q97" s="7">
        <v>4</v>
      </c>
      <c r="R97" s="7">
        <v>2</v>
      </c>
      <c r="S97" s="7">
        <v>4</v>
      </c>
      <c r="T97" s="7">
        <v>3</v>
      </c>
      <c r="U97" s="7">
        <v>2</v>
      </c>
      <c r="V97" s="7">
        <v>2</v>
      </c>
      <c r="W97" s="7">
        <v>0</v>
      </c>
      <c r="X97" s="7">
        <v>6</v>
      </c>
      <c r="Y97" s="7">
        <v>0</v>
      </c>
      <c r="Z97" s="7">
        <v>10</v>
      </c>
      <c r="AA97" s="7">
        <v>0</v>
      </c>
      <c r="AB97" s="7">
        <v>5</v>
      </c>
      <c r="AC97" s="7" t="s">
        <v>755</v>
      </c>
      <c r="AD97" s="7">
        <v>3</v>
      </c>
      <c r="AE97" s="7">
        <v>4</v>
      </c>
      <c r="AF97" s="7" t="s">
        <v>756</v>
      </c>
      <c r="AG97" s="7" t="s">
        <v>757</v>
      </c>
    </row>
    <row r="98" spans="1:33" x14ac:dyDescent="0.35">
      <c r="A98" t="s">
        <v>758</v>
      </c>
      <c r="B98" t="s">
        <v>759</v>
      </c>
      <c r="C98" s="7" t="s">
        <v>760</v>
      </c>
      <c r="D98" s="7" t="s">
        <v>761</v>
      </c>
      <c r="E98" s="7" t="s">
        <v>761</v>
      </c>
      <c r="F98" s="8" t="s">
        <v>762</v>
      </c>
      <c r="H98" s="7" t="s">
        <v>760</v>
      </c>
      <c r="I98" s="7" t="s">
        <v>760</v>
      </c>
      <c r="J98" s="7" t="s">
        <v>760</v>
      </c>
      <c r="K98" s="7" t="s">
        <v>760</v>
      </c>
      <c r="L98" s="7" t="s">
        <v>760</v>
      </c>
      <c r="M98" s="7" t="s">
        <v>760</v>
      </c>
      <c r="N98" s="7" t="s">
        <v>760</v>
      </c>
      <c r="O98" s="7" t="s">
        <v>760</v>
      </c>
      <c r="P98" s="7" t="s">
        <v>760</v>
      </c>
      <c r="Q98" s="7" t="s">
        <v>760</v>
      </c>
      <c r="R98" s="7" t="s">
        <v>760</v>
      </c>
      <c r="S98" s="7" t="s">
        <v>760</v>
      </c>
      <c r="T98" s="7" t="s">
        <v>760</v>
      </c>
      <c r="U98" s="7" t="s">
        <v>760</v>
      </c>
      <c r="V98" s="7" t="s">
        <v>760</v>
      </c>
      <c r="W98" s="7" t="s">
        <v>763</v>
      </c>
      <c r="X98" s="7" t="s">
        <v>760</v>
      </c>
      <c r="Y98" s="7" t="s">
        <v>763</v>
      </c>
      <c r="Z98" s="7" t="s">
        <v>764</v>
      </c>
      <c r="AA98" s="7" t="s">
        <v>760</v>
      </c>
      <c r="AB98" s="7" t="s">
        <v>765</v>
      </c>
      <c r="AC98" s="7" t="s">
        <v>760</v>
      </c>
      <c r="AD98" s="7" t="s">
        <v>760</v>
      </c>
      <c r="AE98" s="7" t="s">
        <v>760</v>
      </c>
      <c r="AF98" s="7" t="s">
        <v>760</v>
      </c>
      <c r="AG98" s="7" t="s">
        <v>760</v>
      </c>
    </row>
    <row r="99" spans="1:33" x14ac:dyDescent="0.35">
      <c r="A99" s="1" t="s">
        <v>766</v>
      </c>
      <c r="B99" t="s">
        <v>767</v>
      </c>
      <c r="C99" s="7" t="s">
        <v>259</v>
      </c>
      <c r="D99" s="7">
        <v>6</v>
      </c>
      <c r="E99" s="7" t="s">
        <v>259</v>
      </c>
      <c r="F99" s="8" t="s">
        <v>257</v>
      </c>
      <c r="G99" s="7" t="s">
        <v>257</v>
      </c>
      <c r="H99" s="7" t="s">
        <v>768</v>
      </c>
      <c r="I99" s="7" t="s">
        <v>368</v>
      </c>
      <c r="J99" s="7" t="s">
        <v>368</v>
      </c>
      <c r="K99" s="7" t="s">
        <v>257</v>
      </c>
      <c r="L99" s="7" t="s">
        <v>257</v>
      </c>
      <c r="M99" s="7" t="s">
        <v>368</v>
      </c>
      <c r="N99" s="7" t="s">
        <v>259</v>
      </c>
      <c r="O99" s="7" t="s">
        <v>257</v>
      </c>
      <c r="P99" s="7" t="s">
        <v>368</v>
      </c>
      <c r="Q99" s="7" t="s">
        <v>368</v>
      </c>
      <c r="R99" s="7" t="s">
        <v>368</v>
      </c>
      <c r="S99" s="7" t="s">
        <v>368</v>
      </c>
      <c r="T99" s="7" t="s">
        <v>368</v>
      </c>
      <c r="U99" s="7" t="s">
        <v>368</v>
      </c>
      <c r="V99" s="7" t="s">
        <v>368</v>
      </c>
      <c r="W99" s="7" t="s">
        <v>257</v>
      </c>
      <c r="X99" s="7" t="s">
        <v>368</v>
      </c>
      <c r="Y99" s="7" t="s">
        <v>368</v>
      </c>
      <c r="Z99" s="7" t="s">
        <v>368</v>
      </c>
      <c r="AA99" s="7" t="s">
        <v>368</v>
      </c>
      <c r="AB99" s="7" t="s">
        <v>368</v>
      </c>
      <c r="AC99" s="7" t="s">
        <v>368</v>
      </c>
      <c r="AD99" s="7" t="s">
        <v>368</v>
      </c>
      <c r="AE99" s="7" t="s">
        <v>368</v>
      </c>
      <c r="AG99" s="7" t="s">
        <v>269</v>
      </c>
    </row>
    <row r="100" spans="1:33" x14ac:dyDescent="0.35">
      <c r="A100" t="s">
        <v>769</v>
      </c>
      <c r="B100" t="s">
        <v>770</v>
      </c>
      <c r="D100" s="7" t="s">
        <v>771</v>
      </c>
      <c r="E100" s="7" t="s">
        <v>693</v>
      </c>
      <c r="F100" s="8" t="s">
        <v>772</v>
      </c>
      <c r="G100" s="7" t="s">
        <v>773</v>
      </c>
      <c r="K100" s="7" t="s">
        <v>320</v>
      </c>
      <c r="L100" s="7" t="s">
        <v>320</v>
      </c>
      <c r="N100" s="7" t="s">
        <v>693</v>
      </c>
      <c r="O100" s="7" t="s">
        <v>324</v>
      </c>
      <c r="W100" s="7" t="s">
        <v>320</v>
      </c>
    </row>
    <row r="101" spans="1:33" x14ac:dyDescent="0.35">
      <c r="A101" s="1" t="s">
        <v>774</v>
      </c>
      <c r="B101" t="s">
        <v>775</v>
      </c>
      <c r="D101" s="7" t="s">
        <v>425</v>
      </c>
      <c r="E101" s="7" t="s">
        <v>693</v>
      </c>
      <c r="F101" s="8" t="s">
        <v>776</v>
      </c>
      <c r="G101" s="7" t="s">
        <v>777</v>
      </c>
      <c r="H101" s="7" t="s">
        <v>778</v>
      </c>
      <c r="K101" s="7" t="s">
        <v>779</v>
      </c>
      <c r="N101" s="7" t="s">
        <v>693</v>
      </c>
      <c r="O101" s="7" t="s">
        <v>257</v>
      </c>
      <c r="W101" s="7" t="s">
        <v>776</v>
      </c>
      <c r="AF101" s="7" t="s">
        <v>776</v>
      </c>
    </row>
    <row r="102" spans="1:33" x14ac:dyDescent="0.35">
      <c r="A102" t="s">
        <v>780</v>
      </c>
      <c r="B102" t="s">
        <v>781</v>
      </c>
      <c r="C102" s="7" t="s">
        <v>425</v>
      </c>
      <c r="D102" s="7" t="s">
        <v>425</v>
      </c>
      <c r="E102" s="7" t="s">
        <v>425</v>
      </c>
      <c r="F102" s="8" t="s">
        <v>257</v>
      </c>
      <c r="G102" s="7" t="s">
        <v>257</v>
      </c>
      <c r="H102" s="7" t="s">
        <v>257</v>
      </c>
      <c r="I102" s="7" t="s">
        <v>257</v>
      </c>
      <c r="J102" s="7" t="s">
        <v>257</v>
      </c>
      <c r="K102" s="7" t="s">
        <v>257</v>
      </c>
      <c r="L102" s="7" t="s">
        <v>257</v>
      </c>
      <c r="M102" s="7" t="s">
        <v>257</v>
      </c>
      <c r="N102" s="7" t="s">
        <v>425</v>
      </c>
      <c r="O102" s="7" t="s">
        <v>257</v>
      </c>
      <c r="P102" s="7" t="s">
        <v>257</v>
      </c>
      <c r="Q102" s="7" t="s">
        <v>257</v>
      </c>
      <c r="R102" s="7" t="s">
        <v>257</v>
      </c>
      <c r="S102" s="7" t="s">
        <v>257</v>
      </c>
      <c r="T102" s="7" t="s">
        <v>257</v>
      </c>
      <c r="U102" s="7" t="s">
        <v>257</v>
      </c>
      <c r="V102" s="7" t="s">
        <v>368</v>
      </c>
      <c r="W102" s="7" t="s">
        <v>257</v>
      </c>
      <c r="X102" s="7" t="s">
        <v>257</v>
      </c>
      <c r="Y102" s="7" t="s">
        <v>257</v>
      </c>
      <c r="AA102" s="7" t="s">
        <v>257</v>
      </c>
      <c r="AB102" s="7" t="s">
        <v>257</v>
      </c>
      <c r="AC102" s="7" t="s">
        <v>257</v>
      </c>
      <c r="AD102" s="7" t="s">
        <v>257</v>
      </c>
      <c r="AE102" s="7" t="s">
        <v>257</v>
      </c>
      <c r="AF102" s="7" t="s">
        <v>257</v>
      </c>
      <c r="AG102" s="7" t="s">
        <v>257</v>
      </c>
    </row>
    <row r="103" spans="1:33" x14ac:dyDescent="0.35">
      <c r="A103" s="1" t="s">
        <v>782</v>
      </c>
      <c r="B103" t="s">
        <v>783</v>
      </c>
      <c r="C103" s="7" t="s">
        <v>425</v>
      </c>
      <c r="D103" s="7" t="s">
        <v>425</v>
      </c>
      <c r="E103" s="7" t="s">
        <v>425</v>
      </c>
      <c r="F103" s="8" t="s">
        <v>257</v>
      </c>
      <c r="G103" s="7" t="s">
        <v>368</v>
      </c>
      <c r="H103" s="7" t="s">
        <v>257</v>
      </c>
      <c r="I103" s="7" t="s">
        <v>257</v>
      </c>
      <c r="J103" s="7" t="s">
        <v>257</v>
      </c>
      <c r="K103" s="7" t="s">
        <v>257</v>
      </c>
      <c r="L103" s="7" t="s">
        <v>257</v>
      </c>
      <c r="M103" s="7" t="s">
        <v>257</v>
      </c>
      <c r="N103" s="7" t="s">
        <v>257</v>
      </c>
      <c r="O103" s="7" t="s">
        <v>257</v>
      </c>
      <c r="P103" s="7" t="s">
        <v>257</v>
      </c>
      <c r="Q103" s="7" t="s">
        <v>257</v>
      </c>
      <c r="R103" s="7" t="s">
        <v>784</v>
      </c>
      <c r="S103" s="7" t="s">
        <v>257</v>
      </c>
      <c r="T103" s="7" t="s">
        <v>257</v>
      </c>
      <c r="U103" s="7" t="s">
        <v>257</v>
      </c>
      <c r="V103" s="7" t="s">
        <v>257</v>
      </c>
      <c r="W103" s="7" t="s">
        <v>257</v>
      </c>
      <c r="X103" s="7" t="s">
        <v>257</v>
      </c>
      <c r="Y103" s="7" t="s">
        <v>257</v>
      </c>
      <c r="Z103" s="7" t="s">
        <v>257</v>
      </c>
      <c r="AA103" s="7" t="s">
        <v>368</v>
      </c>
      <c r="AB103" s="7" t="s">
        <v>257</v>
      </c>
      <c r="AC103" s="7" t="s">
        <v>257</v>
      </c>
      <c r="AD103" s="7" t="s">
        <v>257</v>
      </c>
      <c r="AE103" s="7" t="s">
        <v>257</v>
      </c>
      <c r="AF103" s="7" t="s">
        <v>257</v>
      </c>
      <c r="AG103" s="7" t="s">
        <v>257</v>
      </c>
    </row>
    <row r="104" spans="1:33" x14ac:dyDescent="0.35">
      <c r="A104" t="s">
        <v>785</v>
      </c>
      <c r="B104" t="s">
        <v>786</v>
      </c>
      <c r="C104" s="7">
        <v>0</v>
      </c>
      <c r="D104" s="7">
        <v>2</v>
      </c>
      <c r="E104" s="7">
        <v>0</v>
      </c>
      <c r="F104" s="8" t="s">
        <v>477</v>
      </c>
      <c r="G104" s="7">
        <v>1</v>
      </c>
      <c r="H104" s="7">
        <v>3</v>
      </c>
      <c r="I104" s="7">
        <v>0</v>
      </c>
      <c r="J104" s="7">
        <v>4</v>
      </c>
      <c r="K104" s="7">
        <v>3</v>
      </c>
      <c r="L104" s="7">
        <v>1</v>
      </c>
      <c r="N104" s="7">
        <v>0</v>
      </c>
      <c r="O104" s="7">
        <v>2</v>
      </c>
      <c r="P104" s="7">
        <v>6</v>
      </c>
      <c r="Q104" s="7">
        <v>4</v>
      </c>
      <c r="R104" s="7">
        <v>2</v>
      </c>
      <c r="S104" s="7">
        <v>0</v>
      </c>
      <c r="T104" s="7">
        <v>1</v>
      </c>
      <c r="U104" s="7">
        <v>1</v>
      </c>
      <c r="V104" s="7">
        <v>2</v>
      </c>
      <c r="W104" s="7">
        <v>3</v>
      </c>
      <c r="X104" s="7">
        <v>2</v>
      </c>
      <c r="Y104" s="7">
        <v>1</v>
      </c>
      <c r="Z104" s="7">
        <v>4</v>
      </c>
      <c r="AA104" s="7">
        <v>1</v>
      </c>
      <c r="AB104" s="7">
        <v>1</v>
      </c>
      <c r="AC104" s="7">
        <v>1</v>
      </c>
      <c r="AD104" s="7">
        <v>2</v>
      </c>
      <c r="AE104" s="7">
        <v>2</v>
      </c>
      <c r="AF104" s="7">
        <v>2</v>
      </c>
      <c r="AG104" s="7">
        <v>5</v>
      </c>
    </row>
    <row r="105" spans="1:33" x14ac:dyDescent="0.35">
      <c r="A105" s="1" t="s">
        <v>787</v>
      </c>
      <c r="B105" t="s">
        <v>788</v>
      </c>
      <c r="C105" s="7">
        <v>1</v>
      </c>
      <c r="D105" s="7">
        <v>0</v>
      </c>
      <c r="E105" s="7">
        <v>1</v>
      </c>
      <c r="F105" s="8" t="s">
        <v>480</v>
      </c>
      <c r="G105" s="7">
        <v>2</v>
      </c>
      <c r="H105" s="7">
        <v>2</v>
      </c>
      <c r="I105" s="7">
        <v>2</v>
      </c>
      <c r="J105" s="7">
        <v>2</v>
      </c>
      <c r="K105" s="7">
        <v>0</v>
      </c>
      <c r="L105" s="7">
        <v>1</v>
      </c>
      <c r="M105" s="7">
        <v>1</v>
      </c>
      <c r="N105" s="7">
        <v>1</v>
      </c>
      <c r="O105" s="7">
        <v>0</v>
      </c>
      <c r="P105" s="7">
        <v>3</v>
      </c>
      <c r="Q105" s="7">
        <v>2</v>
      </c>
      <c r="R105" s="7">
        <v>0</v>
      </c>
      <c r="S105" s="7">
        <v>1</v>
      </c>
      <c r="T105" s="7">
        <v>1</v>
      </c>
      <c r="U105" s="7">
        <v>0</v>
      </c>
      <c r="V105" s="7">
        <v>3</v>
      </c>
      <c r="W105" s="7">
        <v>2</v>
      </c>
      <c r="X105" s="7">
        <v>2</v>
      </c>
      <c r="Y105" s="7">
        <v>2</v>
      </c>
      <c r="Z105" s="7">
        <v>1</v>
      </c>
      <c r="AA105" s="7">
        <v>0</v>
      </c>
      <c r="AB105" s="7">
        <v>1</v>
      </c>
      <c r="AC105" s="7">
        <v>2</v>
      </c>
      <c r="AD105" s="7">
        <v>2</v>
      </c>
      <c r="AE105" s="7">
        <v>1</v>
      </c>
      <c r="AF105" s="7">
        <v>1</v>
      </c>
      <c r="AG105" s="7">
        <v>5</v>
      </c>
    </row>
    <row r="106" spans="1:33" x14ac:dyDescent="0.35">
      <c r="A106" t="s">
        <v>789</v>
      </c>
      <c r="B106" t="s">
        <v>790</v>
      </c>
      <c r="C106" s="7" t="s">
        <v>425</v>
      </c>
      <c r="D106" s="7" t="s">
        <v>425</v>
      </c>
      <c r="E106" s="7" t="s">
        <v>585</v>
      </c>
      <c r="F106" s="8" t="s">
        <v>257</v>
      </c>
      <c r="G106" s="7" t="s">
        <v>257</v>
      </c>
      <c r="H106" s="7" t="s">
        <v>257</v>
      </c>
      <c r="I106" s="7" t="s">
        <v>368</v>
      </c>
      <c r="J106" s="7" t="s">
        <v>257</v>
      </c>
      <c r="K106" s="7" t="s">
        <v>257</v>
      </c>
      <c r="L106" s="7" t="s">
        <v>257</v>
      </c>
      <c r="M106" s="7" t="s">
        <v>368</v>
      </c>
      <c r="N106" s="7" t="s">
        <v>425</v>
      </c>
      <c r="O106" s="7" t="s">
        <v>368</v>
      </c>
      <c r="P106" s="7" t="s">
        <v>257</v>
      </c>
      <c r="Q106" s="7" t="s">
        <v>257</v>
      </c>
      <c r="R106" s="7" t="s">
        <v>257</v>
      </c>
      <c r="S106" s="7" t="s">
        <v>791</v>
      </c>
      <c r="T106" s="7" t="s">
        <v>368</v>
      </c>
      <c r="U106" s="7" t="s">
        <v>368</v>
      </c>
      <c r="V106" s="7" t="s">
        <v>257</v>
      </c>
      <c r="W106" s="7" t="s">
        <v>368</v>
      </c>
      <c r="X106" s="7" t="s">
        <v>257</v>
      </c>
      <c r="Y106" s="7" t="s">
        <v>257</v>
      </c>
      <c r="Z106" s="7" t="s">
        <v>257</v>
      </c>
      <c r="AA106" s="7" t="s">
        <v>368</v>
      </c>
      <c r="AB106" s="7" t="s">
        <v>257</v>
      </c>
      <c r="AC106" s="7" t="s">
        <v>368</v>
      </c>
      <c r="AD106" s="7" t="s">
        <v>368</v>
      </c>
      <c r="AE106" s="7" t="s">
        <v>257</v>
      </c>
      <c r="AF106" s="7" t="s">
        <v>257</v>
      </c>
      <c r="AG106" s="7" t="s">
        <v>257</v>
      </c>
    </row>
    <row r="107" spans="1:33" x14ac:dyDescent="0.35">
      <c r="A107" s="1" t="s">
        <v>792</v>
      </c>
      <c r="B107" t="s">
        <v>793</v>
      </c>
      <c r="C107" s="7" t="s">
        <v>259</v>
      </c>
      <c r="D107" s="7" t="s">
        <v>259</v>
      </c>
      <c r="E107" s="7" t="s">
        <v>259</v>
      </c>
      <c r="F107" s="8" t="s">
        <v>257</v>
      </c>
      <c r="G107" s="7" t="s">
        <v>368</v>
      </c>
      <c r="H107" s="7" t="s">
        <v>368</v>
      </c>
      <c r="I107" s="7" t="s">
        <v>368</v>
      </c>
      <c r="J107" s="7" t="s">
        <v>794</v>
      </c>
      <c r="K107" s="7" t="s">
        <v>368</v>
      </c>
      <c r="L107" s="7" t="s">
        <v>368</v>
      </c>
      <c r="M107" s="7" t="s">
        <v>368</v>
      </c>
      <c r="N107" s="7" t="s">
        <v>259</v>
      </c>
      <c r="O107" s="7" t="s">
        <v>368</v>
      </c>
      <c r="P107" s="7" t="s">
        <v>368</v>
      </c>
      <c r="Q107" s="7" t="s">
        <v>368</v>
      </c>
      <c r="R107" s="7" t="s">
        <v>368</v>
      </c>
      <c r="S107" s="7" t="s">
        <v>368</v>
      </c>
      <c r="T107" s="7" t="s">
        <v>368</v>
      </c>
      <c r="U107" s="7" t="s">
        <v>368</v>
      </c>
      <c r="V107" s="7" t="s">
        <v>368</v>
      </c>
      <c r="W107" s="7" t="s">
        <v>368</v>
      </c>
      <c r="X107" s="7" t="s">
        <v>368</v>
      </c>
      <c r="Y107" s="7" t="s">
        <v>368</v>
      </c>
      <c r="Z107" s="7" t="s">
        <v>368</v>
      </c>
      <c r="AA107" s="7" t="s">
        <v>368</v>
      </c>
      <c r="AB107" s="7" t="s">
        <v>368</v>
      </c>
      <c r="AC107" s="7" t="s">
        <v>368</v>
      </c>
      <c r="AD107" s="7" t="s">
        <v>368</v>
      </c>
      <c r="AE107" s="7" t="s">
        <v>257</v>
      </c>
      <c r="AF107" s="7" t="s">
        <v>257</v>
      </c>
      <c r="AG107" s="7" t="s">
        <v>257</v>
      </c>
    </row>
    <row r="108" spans="1:33" x14ac:dyDescent="0.35">
      <c r="A108" t="s">
        <v>795</v>
      </c>
      <c r="B108" t="s">
        <v>796</v>
      </c>
      <c r="C108" s="7" t="s">
        <v>425</v>
      </c>
      <c r="D108" s="7" t="s">
        <v>425</v>
      </c>
      <c r="E108" s="7" t="s">
        <v>425</v>
      </c>
      <c r="F108" s="8" t="s">
        <v>257</v>
      </c>
      <c r="G108" s="7" t="s">
        <v>257</v>
      </c>
      <c r="H108" s="7" t="s">
        <v>257</v>
      </c>
      <c r="I108" s="7" t="s">
        <v>257</v>
      </c>
      <c r="J108" s="7" t="s">
        <v>257</v>
      </c>
      <c r="K108" s="7" t="s">
        <v>257</v>
      </c>
      <c r="L108" s="7" t="s">
        <v>257</v>
      </c>
      <c r="M108" s="7" t="s">
        <v>257</v>
      </c>
      <c r="N108" s="7" t="s">
        <v>257</v>
      </c>
      <c r="O108" s="7" t="s">
        <v>257</v>
      </c>
      <c r="P108" s="7" t="s">
        <v>257</v>
      </c>
      <c r="Q108" s="7" t="s">
        <v>257</v>
      </c>
      <c r="R108" s="7" t="s">
        <v>257</v>
      </c>
      <c r="S108" s="7" t="s">
        <v>257</v>
      </c>
      <c r="T108" s="7" t="s">
        <v>257</v>
      </c>
      <c r="U108" s="7" t="s">
        <v>257</v>
      </c>
      <c r="V108" s="7" t="s">
        <v>257</v>
      </c>
      <c r="W108" s="7" t="s">
        <v>257</v>
      </c>
      <c r="X108" s="7" t="s">
        <v>257</v>
      </c>
      <c r="Y108" s="7" t="s">
        <v>257</v>
      </c>
      <c r="Z108" s="7" t="s">
        <v>257</v>
      </c>
      <c r="AA108" s="7" t="s">
        <v>368</v>
      </c>
      <c r="AB108" s="7" t="s">
        <v>257</v>
      </c>
      <c r="AC108" s="7" t="s">
        <v>257</v>
      </c>
      <c r="AD108" s="7" t="s">
        <v>257</v>
      </c>
      <c r="AE108" s="7" t="s">
        <v>257</v>
      </c>
      <c r="AF108" s="7" t="s">
        <v>257</v>
      </c>
      <c r="AG108" s="7" t="s">
        <v>257</v>
      </c>
    </row>
    <row r="109" spans="1:33" x14ac:dyDescent="0.35">
      <c r="A109" t="s">
        <v>797</v>
      </c>
      <c r="B109" t="s">
        <v>798</v>
      </c>
      <c r="C109" s="7" t="s">
        <v>425</v>
      </c>
      <c r="D109" s="7" t="s">
        <v>425</v>
      </c>
      <c r="E109" s="7" t="s">
        <v>425</v>
      </c>
      <c r="F109" s="8" t="s">
        <v>257</v>
      </c>
      <c r="G109" s="7" t="s">
        <v>257</v>
      </c>
      <c r="H109" s="7" t="s">
        <v>257</v>
      </c>
      <c r="I109" s="7" t="s">
        <v>257</v>
      </c>
      <c r="J109" s="7" t="s">
        <v>799</v>
      </c>
      <c r="K109" s="7" t="s">
        <v>257</v>
      </c>
      <c r="L109" s="7" t="s">
        <v>257</v>
      </c>
      <c r="M109" s="7" t="s">
        <v>257</v>
      </c>
      <c r="N109" s="7" t="s">
        <v>257</v>
      </c>
      <c r="O109" s="7" t="s">
        <v>257</v>
      </c>
      <c r="P109" s="7" t="s">
        <v>257</v>
      </c>
      <c r="Q109" s="7" t="s">
        <v>257</v>
      </c>
      <c r="R109" s="7" t="s">
        <v>257</v>
      </c>
      <c r="S109" s="7" t="s">
        <v>257</v>
      </c>
      <c r="T109" s="7" t="s">
        <v>257</v>
      </c>
      <c r="U109" s="7" t="s">
        <v>257</v>
      </c>
      <c r="V109" s="7" t="s">
        <v>257</v>
      </c>
      <c r="W109" s="7" t="s">
        <v>257</v>
      </c>
      <c r="X109" s="7" t="s">
        <v>257</v>
      </c>
      <c r="Y109" s="7" t="s">
        <v>257</v>
      </c>
      <c r="Z109" s="7" t="s">
        <v>257</v>
      </c>
      <c r="AA109" s="7" t="s">
        <v>368</v>
      </c>
      <c r="AB109" s="7" t="s">
        <v>257</v>
      </c>
      <c r="AC109" s="7" t="s">
        <v>257</v>
      </c>
      <c r="AD109" s="7" t="s">
        <v>257</v>
      </c>
      <c r="AE109" s="7" t="s">
        <v>257</v>
      </c>
      <c r="AF109" s="7" t="s">
        <v>257</v>
      </c>
      <c r="AG109" s="7" t="s">
        <v>257</v>
      </c>
    </row>
    <row r="110" spans="1:33" x14ac:dyDescent="0.35">
      <c r="A110" s="1" t="s">
        <v>800</v>
      </c>
      <c r="B110" t="s">
        <v>801</v>
      </c>
      <c r="C110" s="7" t="s">
        <v>802</v>
      </c>
      <c r="D110" s="7" t="s">
        <v>803</v>
      </c>
      <c r="E110" s="7" t="s">
        <v>425</v>
      </c>
      <c r="F110" s="8" t="s">
        <v>257</v>
      </c>
      <c r="I110" s="7" t="s">
        <v>368</v>
      </c>
      <c r="J110" s="7" t="s">
        <v>257</v>
      </c>
      <c r="K110" s="7" t="s">
        <v>257</v>
      </c>
      <c r="L110" s="7" t="s">
        <v>257</v>
      </c>
      <c r="M110" s="7" t="s">
        <v>368</v>
      </c>
      <c r="N110" s="7" t="s">
        <v>257</v>
      </c>
      <c r="O110" s="7" t="s">
        <v>257</v>
      </c>
      <c r="P110" s="7" t="s">
        <v>804</v>
      </c>
      <c r="Q110" s="7" t="s">
        <v>257</v>
      </c>
      <c r="R110" s="7" t="s">
        <v>257</v>
      </c>
      <c r="S110" s="7" t="s">
        <v>257</v>
      </c>
      <c r="T110" s="7" t="s">
        <v>257</v>
      </c>
      <c r="U110" s="7" t="s">
        <v>257</v>
      </c>
      <c r="V110" s="7" t="s">
        <v>257</v>
      </c>
      <c r="W110" s="7" t="s">
        <v>257</v>
      </c>
      <c r="X110" s="7" t="s">
        <v>257</v>
      </c>
      <c r="Y110" s="7" t="s">
        <v>257</v>
      </c>
      <c r="Z110" s="7" t="s">
        <v>257</v>
      </c>
      <c r="AA110" s="7" t="s">
        <v>368</v>
      </c>
      <c r="AB110" s="7" t="s">
        <v>257</v>
      </c>
      <c r="AC110" s="7" t="s">
        <v>257</v>
      </c>
      <c r="AD110" s="7" t="s">
        <v>257</v>
      </c>
      <c r="AE110" s="7" t="s">
        <v>805</v>
      </c>
      <c r="AF110" s="7" t="s">
        <v>257</v>
      </c>
      <c r="AG110" s="7" t="s">
        <v>257</v>
      </c>
    </row>
    <row r="111" spans="1:33" x14ac:dyDescent="0.35">
      <c r="A111" t="s">
        <v>806</v>
      </c>
      <c r="B111" t="s">
        <v>807</v>
      </c>
      <c r="C111" s="7" t="s">
        <v>259</v>
      </c>
      <c r="D111" s="7" t="s">
        <v>425</v>
      </c>
      <c r="F111" s="8" t="s">
        <v>259</v>
      </c>
      <c r="G111" s="7" t="s">
        <v>259</v>
      </c>
      <c r="H111" s="7" t="s">
        <v>257</v>
      </c>
      <c r="I111" s="7" t="s">
        <v>368</v>
      </c>
      <c r="J111" s="7" t="s">
        <v>257</v>
      </c>
      <c r="K111" s="7" t="s">
        <v>257</v>
      </c>
      <c r="M111" s="7" t="s">
        <v>368</v>
      </c>
      <c r="Q111" s="7" t="s">
        <v>257</v>
      </c>
      <c r="R111" s="7" t="s">
        <v>368</v>
      </c>
      <c r="S111" s="7" t="s">
        <v>257</v>
      </c>
      <c r="T111" s="7" t="s">
        <v>257</v>
      </c>
      <c r="U111" s="7" t="s">
        <v>257</v>
      </c>
      <c r="V111" s="7" t="s">
        <v>257</v>
      </c>
      <c r="W111" s="7" t="s">
        <v>257</v>
      </c>
      <c r="X111" s="7" t="s">
        <v>257</v>
      </c>
      <c r="Y111" s="7" t="s">
        <v>368</v>
      </c>
      <c r="Z111" s="7" t="s">
        <v>257</v>
      </c>
      <c r="AA111" s="7" t="s">
        <v>368</v>
      </c>
      <c r="AB111" s="7" t="s">
        <v>368</v>
      </c>
      <c r="AC111" s="7" t="s">
        <v>368</v>
      </c>
      <c r="AD111" s="7" t="s">
        <v>368</v>
      </c>
      <c r="AE111" s="7" t="s">
        <v>368</v>
      </c>
      <c r="AF111" s="7" t="s">
        <v>257</v>
      </c>
      <c r="AG111" s="7" t="s">
        <v>257</v>
      </c>
    </row>
    <row r="112" spans="1:33" x14ac:dyDescent="0.35">
      <c r="A112" t="s">
        <v>808</v>
      </c>
      <c r="B112" t="s">
        <v>809</v>
      </c>
      <c r="C112" s="7" t="s">
        <v>425</v>
      </c>
      <c r="D112" s="7" t="s">
        <v>810</v>
      </c>
      <c r="F112" s="8" t="s">
        <v>257</v>
      </c>
      <c r="G112" s="7" t="s">
        <v>257</v>
      </c>
      <c r="H112" s="7" t="s">
        <v>257</v>
      </c>
      <c r="J112" s="7" t="s">
        <v>425</v>
      </c>
      <c r="K112" s="7" t="s">
        <v>257</v>
      </c>
      <c r="L112" s="7" t="s">
        <v>257</v>
      </c>
      <c r="M112" s="7" t="s">
        <v>257</v>
      </c>
      <c r="N112" s="7" t="s">
        <v>257</v>
      </c>
      <c r="O112" s="7" t="s">
        <v>257</v>
      </c>
      <c r="P112" s="7" t="s">
        <v>425</v>
      </c>
      <c r="Q112" s="7" t="s">
        <v>257</v>
      </c>
      <c r="R112" s="7" t="s">
        <v>257</v>
      </c>
      <c r="S112" s="7" t="s">
        <v>257</v>
      </c>
      <c r="T112" s="7" t="s">
        <v>257</v>
      </c>
      <c r="U112" s="7" t="s">
        <v>257</v>
      </c>
      <c r="V112" s="7" t="s">
        <v>257</v>
      </c>
      <c r="W112" s="7" t="s">
        <v>257</v>
      </c>
      <c r="X112" s="7" t="s">
        <v>257</v>
      </c>
      <c r="Y112" s="7" t="s">
        <v>257</v>
      </c>
      <c r="Z112" s="7" t="s">
        <v>257</v>
      </c>
      <c r="AA112" s="7" t="s">
        <v>257</v>
      </c>
      <c r="AB112" s="7" t="s">
        <v>257</v>
      </c>
      <c r="AC112" s="7" t="s">
        <v>257</v>
      </c>
      <c r="AD112" s="7" t="s">
        <v>257</v>
      </c>
      <c r="AE112" s="7" t="s">
        <v>257</v>
      </c>
      <c r="AF112" s="7" t="s">
        <v>257</v>
      </c>
      <c r="AG112" s="7" t="s">
        <v>257</v>
      </c>
    </row>
    <row r="113" spans="1:33" x14ac:dyDescent="0.35">
      <c r="A113" s="1" t="s">
        <v>811</v>
      </c>
      <c r="B113" t="s">
        <v>812</v>
      </c>
      <c r="C113" s="7" t="s">
        <v>425</v>
      </c>
      <c r="D113" s="7">
        <v>2</v>
      </c>
      <c r="E113" s="7" t="s">
        <v>259</v>
      </c>
      <c r="F113" s="8" t="s">
        <v>257</v>
      </c>
      <c r="G113" s="7" t="s">
        <v>257</v>
      </c>
      <c r="H113" s="7" t="s">
        <v>257</v>
      </c>
      <c r="I113" s="7" t="s">
        <v>257</v>
      </c>
      <c r="J113" s="7" t="s">
        <v>257</v>
      </c>
      <c r="K113" s="7" t="s">
        <v>368</v>
      </c>
      <c r="L113" s="7" t="s">
        <v>368</v>
      </c>
      <c r="M113" s="7" t="s">
        <v>368</v>
      </c>
      <c r="N113" s="7" t="s">
        <v>368</v>
      </c>
      <c r="O113" s="7" t="s">
        <v>368</v>
      </c>
      <c r="P113" s="7" t="s">
        <v>368</v>
      </c>
      <c r="Q113" s="7" t="s">
        <v>257</v>
      </c>
      <c r="R113" s="7" t="s">
        <v>257</v>
      </c>
      <c r="S113" s="7" t="s">
        <v>368</v>
      </c>
      <c r="T113" s="7" t="s">
        <v>368</v>
      </c>
      <c r="U113" s="7" t="s">
        <v>368</v>
      </c>
      <c r="V113" s="7" t="s">
        <v>257</v>
      </c>
      <c r="W113" s="7" t="s">
        <v>257</v>
      </c>
      <c r="X113" s="7" t="s">
        <v>368</v>
      </c>
      <c r="Y113" s="7" t="s">
        <v>257</v>
      </c>
      <c r="Z113" s="7" t="s">
        <v>368</v>
      </c>
      <c r="AA113" s="7" t="s">
        <v>368</v>
      </c>
      <c r="AB113" s="7" t="s">
        <v>813</v>
      </c>
      <c r="AC113" s="7" t="s">
        <v>257</v>
      </c>
      <c r="AD113" s="7" t="s">
        <v>814</v>
      </c>
      <c r="AE113" s="7" t="s">
        <v>257</v>
      </c>
      <c r="AF113" s="7" t="s">
        <v>815</v>
      </c>
      <c r="AG113" s="7" t="s">
        <v>257</v>
      </c>
    </row>
    <row r="114" spans="1:33" x14ac:dyDescent="0.35">
      <c r="B114" s="6" t="s">
        <v>816</v>
      </c>
      <c r="C114" s="15">
        <v>44856</v>
      </c>
      <c r="D114" s="15">
        <v>44857</v>
      </c>
      <c r="E114" s="15">
        <v>44884</v>
      </c>
      <c r="F114" s="8" t="s">
        <v>817</v>
      </c>
      <c r="G114" s="15">
        <v>44890</v>
      </c>
      <c r="H114" s="15">
        <v>44891</v>
      </c>
      <c r="I114" s="15">
        <v>44904</v>
      </c>
      <c r="J114" s="15">
        <v>44905</v>
      </c>
      <c r="K114" s="15">
        <v>44906</v>
      </c>
      <c r="L114" s="15">
        <v>44905</v>
      </c>
      <c r="M114" s="15">
        <v>44912</v>
      </c>
      <c r="N114" s="15">
        <v>44913</v>
      </c>
      <c r="O114" s="15">
        <v>44940</v>
      </c>
      <c r="P114" s="15">
        <v>44941</v>
      </c>
      <c r="Q114" s="15">
        <v>44948</v>
      </c>
      <c r="R114" s="15">
        <v>44968</v>
      </c>
      <c r="S114" s="15">
        <v>44954</v>
      </c>
      <c r="T114" s="15">
        <v>44955</v>
      </c>
      <c r="U114" s="15">
        <v>44906</v>
      </c>
      <c r="V114" s="15">
        <v>44911</v>
      </c>
      <c r="W114" s="15">
        <v>44904</v>
      </c>
      <c r="X114" s="15">
        <v>44940</v>
      </c>
      <c r="Y114" s="15">
        <v>44895</v>
      </c>
      <c r="Z114" s="15">
        <v>44871</v>
      </c>
      <c r="AA114" s="15">
        <v>44885</v>
      </c>
      <c r="AB114" s="15">
        <v>44883</v>
      </c>
      <c r="AC114" s="15">
        <v>44859</v>
      </c>
      <c r="AD114" s="15">
        <v>44869</v>
      </c>
      <c r="AE114" s="15">
        <v>44855</v>
      </c>
      <c r="AF114" s="7" t="s">
        <v>818</v>
      </c>
      <c r="AG114" s="15">
        <v>44928</v>
      </c>
    </row>
    <row r="115" spans="1:33" x14ac:dyDescent="0.35">
      <c r="A115" s="1"/>
      <c r="B115" t="s">
        <v>819</v>
      </c>
      <c r="C115" s="7" t="s">
        <v>820</v>
      </c>
      <c r="D115" s="7" t="s">
        <v>820</v>
      </c>
      <c r="E115" s="7" t="s">
        <v>821</v>
      </c>
      <c r="F115" s="8" t="s">
        <v>822</v>
      </c>
      <c r="H115" s="7" t="s">
        <v>823</v>
      </c>
      <c r="I115" s="7" t="s">
        <v>824</v>
      </c>
      <c r="J115" s="7" t="s">
        <v>825</v>
      </c>
      <c r="K115" s="7" t="s">
        <v>826</v>
      </c>
      <c r="L115" s="7" t="s">
        <v>827</v>
      </c>
      <c r="M115" s="7" t="s">
        <v>828</v>
      </c>
      <c r="N115" s="7" t="s">
        <v>829</v>
      </c>
      <c r="O115" s="7" t="s">
        <v>830</v>
      </c>
      <c r="P115" s="7" t="s">
        <v>831</v>
      </c>
      <c r="Q115" s="7" t="s">
        <v>832</v>
      </c>
      <c r="R115" s="7" t="s">
        <v>833</v>
      </c>
      <c r="S115" s="7" t="s">
        <v>834</v>
      </c>
      <c r="T115" s="7" t="s">
        <v>835</v>
      </c>
      <c r="U115" s="7" t="s">
        <v>836</v>
      </c>
      <c r="V115" s="7" t="s">
        <v>837</v>
      </c>
      <c r="W115" s="7" t="s">
        <v>838</v>
      </c>
      <c r="X115" s="7" t="s">
        <v>839</v>
      </c>
      <c r="Y115" s="7" t="s">
        <v>840</v>
      </c>
      <c r="Z115" s="7" t="s">
        <v>841</v>
      </c>
      <c r="AA115" s="7" t="s">
        <v>842</v>
      </c>
      <c r="AB115" s="7" t="s">
        <v>843</v>
      </c>
      <c r="AC115" s="7" t="s">
        <v>844</v>
      </c>
      <c r="AD115" s="7" t="s">
        <v>845</v>
      </c>
      <c r="AE115" s="7" t="s">
        <v>846</v>
      </c>
      <c r="AF115" s="7" t="s">
        <v>847</v>
      </c>
      <c r="AG115" s="7" t="s">
        <v>848</v>
      </c>
    </row>
    <row r="116" spans="1:33" x14ac:dyDescent="0.35">
      <c r="C116" s="7" t="s">
        <v>849</v>
      </c>
      <c r="D116" s="7" t="s">
        <v>850</v>
      </c>
      <c r="E116" s="7" t="s">
        <v>851</v>
      </c>
      <c r="F116" s="8" t="s">
        <v>852</v>
      </c>
      <c r="G116" s="7" t="s">
        <v>853</v>
      </c>
      <c r="H116" s="7" t="s">
        <v>854</v>
      </c>
      <c r="I116" s="8" t="s">
        <v>820</v>
      </c>
      <c r="J116" s="7" t="s">
        <v>855</v>
      </c>
      <c r="K116" s="7" t="s">
        <v>856</v>
      </c>
      <c r="L116" s="7" t="s">
        <v>857</v>
      </c>
      <c r="M116" s="7" t="s">
        <v>858</v>
      </c>
      <c r="N116" s="7" t="s">
        <v>859</v>
      </c>
      <c r="O116" s="7" t="s">
        <v>860</v>
      </c>
      <c r="P116" s="7" t="s">
        <v>860</v>
      </c>
      <c r="Q116" s="7" t="s">
        <v>861</v>
      </c>
      <c r="R116" s="7" t="s">
        <v>862</v>
      </c>
      <c r="S116" s="7" t="s">
        <v>863</v>
      </c>
      <c r="T116" s="7" t="s">
        <v>864</v>
      </c>
      <c r="U116" s="7" t="s">
        <v>865</v>
      </c>
      <c r="V116" s="7" t="s">
        <v>866</v>
      </c>
      <c r="W116" s="7" t="s">
        <v>867</v>
      </c>
      <c r="X116" s="7" t="s">
        <v>868</v>
      </c>
      <c r="Y116" s="7" t="s">
        <v>869</v>
      </c>
      <c r="Z116" s="7" t="s">
        <v>870</v>
      </c>
      <c r="AA116" s="7" t="s">
        <v>871</v>
      </c>
      <c r="AB116" s="7" t="s">
        <v>872</v>
      </c>
      <c r="AC116" s="7" t="s">
        <v>873</v>
      </c>
      <c r="AD116" s="7" t="s">
        <v>874</v>
      </c>
      <c r="AE116" s="7" t="s">
        <v>875</v>
      </c>
      <c r="AF116" s="7" t="s">
        <v>876</v>
      </c>
      <c r="AG116" s="7" t="s">
        <v>877</v>
      </c>
    </row>
    <row r="117" spans="1:33" x14ac:dyDescent="0.35">
      <c r="A117" s="1"/>
      <c r="C117" s="7" t="s">
        <v>878</v>
      </c>
      <c r="D117" s="7" t="s">
        <v>879</v>
      </c>
      <c r="E117" s="7" t="s">
        <v>880</v>
      </c>
      <c r="F117" s="8" t="s">
        <v>820</v>
      </c>
      <c r="G117" s="8" t="s">
        <v>820</v>
      </c>
      <c r="H117" s="7" t="s">
        <v>821</v>
      </c>
      <c r="J117" s="8" t="s">
        <v>820</v>
      </c>
      <c r="K117" s="8" t="s">
        <v>820</v>
      </c>
      <c r="N117" s="7" t="s">
        <v>858</v>
      </c>
      <c r="R117" s="7" t="s">
        <v>860</v>
      </c>
      <c r="S117" s="7" t="s">
        <v>881</v>
      </c>
      <c r="T117" s="7" t="s">
        <v>882</v>
      </c>
      <c r="U117" s="7" t="s">
        <v>883</v>
      </c>
      <c r="V117" s="7" t="s">
        <v>884</v>
      </c>
      <c r="X117" s="7" t="s">
        <v>885</v>
      </c>
      <c r="Y117" s="7" t="s">
        <v>886</v>
      </c>
      <c r="Z117" s="7" t="s">
        <v>887</v>
      </c>
      <c r="AA117" s="7" t="s">
        <v>888</v>
      </c>
      <c r="AB117" s="7" t="s">
        <v>867</v>
      </c>
      <c r="AC117" s="7" t="s">
        <v>889</v>
      </c>
      <c r="AD117" s="7" t="s">
        <v>890</v>
      </c>
      <c r="AE117" s="7" t="s">
        <v>891</v>
      </c>
      <c r="AF117" s="7" t="s">
        <v>892</v>
      </c>
      <c r="AG117" s="7" t="s">
        <v>892</v>
      </c>
    </row>
    <row r="118" spans="1:33" x14ac:dyDescent="0.35">
      <c r="C118" s="7" t="s">
        <v>893</v>
      </c>
      <c r="D118" s="7" t="s">
        <v>894</v>
      </c>
      <c r="E118" s="7" t="s">
        <v>895</v>
      </c>
      <c r="F118" s="7" t="s">
        <v>896</v>
      </c>
      <c r="N118" s="7" t="s">
        <v>895</v>
      </c>
      <c r="S118" s="7" t="s">
        <v>861</v>
      </c>
      <c r="T118" s="7" t="s">
        <v>897</v>
      </c>
      <c r="U118" s="7" t="s">
        <v>898</v>
      </c>
      <c r="V118" s="7" t="s">
        <v>867</v>
      </c>
      <c r="X118" s="7" t="s">
        <v>867</v>
      </c>
      <c r="Y118" s="7" t="s">
        <v>867</v>
      </c>
      <c r="Z118" s="7" t="s">
        <v>899</v>
      </c>
      <c r="AA118" s="7" t="s">
        <v>867</v>
      </c>
      <c r="AC118" s="7" t="s">
        <v>867</v>
      </c>
      <c r="AD118" s="7" t="s">
        <v>867</v>
      </c>
      <c r="AE118" s="7" t="s">
        <v>867</v>
      </c>
      <c r="AG118" s="7" t="s">
        <v>900</v>
      </c>
    </row>
    <row r="119" spans="1:33" x14ac:dyDescent="0.35">
      <c r="A119" s="1"/>
      <c r="D119" s="7" t="s">
        <v>896</v>
      </c>
      <c r="T119" s="7" t="s">
        <v>861</v>
      </c>
      <c r="U119" s="7" t="s">
        <v>867</v>
      </c>
    </row>
    <row r="121" spans="1:33" x14ac:dyDescent="0.35">
      <c r="A121" s="1"/>
      <c r="B121" t="s">
        <v>901</v>
      </c>
      <c r="C121" s="7">
        <v>1</v>
      </c>
      <c r="D121" s="7">
        <f>C121+1</f>
        <v>2</v>
      </c>
      <c r="E121" s="7">
        <f t="shared" ref="E121:AB121" si="3">D121+1</f>
        <v>3</v>
      </c>
      <c r="F121" s="7">
        <f t="shared" si="3"/>
        <v>4</v>
      </c>
      <c r="G121" s="7">
        <f t="shared" si="3"/>
        <v>5</v>
      </c>
      <c r="H121" s="7">
        <f t="shared" si="3"/>
        <v>6</v>
      </c>
      <c r="I121" s="7">
        <f t="shared" si="3"/>
        <v>7</v>
      </c>
      <c r="J121" s="7">
        <f t="shared" si="3"/>
        <v>8</v>
      </c>
      <c r="K121" s="7">
        <f t="shared" si="3"/>
        <v>9</v>
      </c>
      <c r="L121" s="7">
        <f t="shared" si="3"/>
        <v>10</v>
      </c>
      <c r="M121" s="7">
        <f t="shared" si="3"/>
        <v>11</v>
      </c>
      <c r="N121" s="7">
        <f t="shared" si="3"/>
        <v>12</v>
      </c>
      <c r="O121" s="7">
        <f t="shared" si="3"/>
        <v>13</v>
      </c>
      <c r="P121" s="7">
        <f t="shared" si="3"/>
        <v>14</v>
      </c>
      <c r="Q121" s="7">
        <f t="shared" si="3"/>
        <v>15</v>
      </c>
      <c r="R121" s="7">
        <f t="shared" si="3"/>
        <v>16</v>
      </c>
      <c r="S121" s="7">
        <f t="shared" si="3"/>
        <v>17</v>
      </c>
      <c r="T121" s="7">
        <f t="shared" si="3"/>
        <v>18</v>
      </c>
      <c r="U121" s="7">
        <f t="shared" si="3"/>
        <v>19</v>
      </c>
      <c r="V121" s="7">
        <f t="shared" si="3"/>
        <v>20</v>
      </c>
      <c r="W121" s="7">
        <f t="shared" si="3"/>
        <v>21</v>
      </c>
      <c r="X121" s="7">
        <f t="shared" si="3"/>
        <v>22</v>
      </c>
      <c r="Y121" s="7">
        <f t="shared" si="3"/>
        <v>23</v>
      </c>
      <c r="Z121" s="7">
        <f t="shared" si="3"/>
        <v>24</v>
      </c>
      <c r="AA121" s="7">
        <f t="shared" si="3"/>
        <v>25</v>
      </c>
      <c r="AB121" s="7">
        <f t="shared" si="3"/>
        <v>26</v>
      </c>
      <c r="AC121" s="7">
        <f t="shared" ref="AC121" si="4">AB121+1</f>
        <v>27</v>
      </c>
      <c r="AD121" s="7">
        <f t="shared" ref="AD121" si="5">AC121+1</f>
        <v>28</v>
      </c>
      <c r="AE121" s="7">
        <f t="shared" ref="AE121" si="6">AD121+1</f>
        <v>29</v>
      </c>
      <c r="AF121" s="7">
        <f t="shared" ref="AF121" si="7">AE121+1</f>
        <v>30</v>
      </c>
      <c r="AG121" s="7">
        <f t="shared" ref="AG121" si="8">AF121+1</f>
        <v>31</v>
      </c>
    </row>
    <row r="123" spans="1:33" x14ac:dyDescent="0.35">
      <c r="A123" s="1"/>
    </row>
  </sheetData>
  <mergeCells count="1">
    <mergeCell ref="Z87:Z88"/>
  </mergeCells>
  <phoneticPr fontId="1" type="noConversion"/>
  <hyperlinks>
    <hyperlink ref="D3" r:id="rId1" xr:uid="{9662E48F-168B-453D-AEBE-5B434A6F2D99}"/>
    <hyperlink ref="E3" r:id="rId2" xr:uid="{F38460C5-BE03-4C2A-9D7D-8C58956DE62F}"/>
    <hyperlink ref="F3" r:id="rId3" xr:uid="{EDF99730-91B3-467D-A913-B7D74DA8F0BA}"/>
    <hyperlink ref="G3" r:id="rId4" xr:uid="{0D845A12-81D4-4664-9F34-0A1D42E1F095}"/>
    <hyperlink ref="H3" r:id="rId5" xr:uid="{07D91D39-EA80-43DF-87F3-571B0CE060F8}"/>
    <hyperlink ref="I3" r:id="rId6" display="mailto:pekka.sarkela@liminka.fi" xr:uid="{1D93CE71-5BB6-4DD2-8AF2-C80B03D50536}"/>
    <hyperlink ref="J3" r:id="rId7" xr:uid="{BB8DD3C0-DD2D-4C33-AB92-415953C20FDC}"/>
    <hyperlink ref="K3" r:id="rId8" xr:uid="{9A3E498B-38F6-489E-92EF-644EDF7D3F6A}"/>
    <hyperlink ref="M3" r:id="rId9" xr:uid="{59FDC59E-B1C1-483B-90BC-0705E57C1DD6}"/>
    <hyperlink ref="N3" r:id="rId10" xr:uid="{E4F0A488-3A9D-4667-AC11-6C68AF35FC26}"/>
    <hyperlink ref="O3" r:id="rId11" xr:uid="{0DEFA165-4EFD-446F-9ED7-86974C7B45D5}"/>
    <hyperlink ref="P3" r:id="rId12" xr:uid="{778F89A8-3581-4AB3-8657-B8A3838EE8DB}"/>
    <hyperlink ref="Q3" r:id="rId13" xr:uid="{7B4A09E2-0123-489E-B75E-A2F2505C3B32}"/>
    <hyperlink ref="R3" r:id="rId14" xr:uid="{E47ED4AB-18E4-4F9A-B243-B3EC40ECFFA0}"/>
    <hyperlink ref="S3" r:id="rId15" xr:uid="{9C0B821F-FACB-4BC1-92C9-0B5497DAB2A9}"/>
    <hyperlink ref="T3" r:id="rId16" xr:uid="{E2E7AAF3-A85A-43FC-A248-2D8475B7202D}"/>
    <hyperlink ref="U3" r:id="rId17" xr:uid="{121450F4-F2D0-4E87-9E35-1C322A7436E2}"/>
    <hyperlink ref="V3" r:id="rId18" xr:uid="{7B8E7E51-7B68-4CBB-8643-B90182E40F66}"/>
    <hyperlink ref="W3" r:id="rId19" xr:uid="{33567DD5-1E84-40EA-92F9-25D4884A0254}"/>
    <hyperlink ref="W90" r:id="rId20" xr:uid="{A8FCC83E-83A4-4642-914E-5FB0F7564DF3}"/>
    <hyperlink ref="X3" r:id="rId21" xr:uid="{165D66BC-1288-456F-A0CC-D74AF3E810DD}"/>
    <hyperlink ref="Y3" r:id="rId22" xr:uid="{3AE3453A-E9F7-4428-9B5B-1DEA2F0C0777}"/>
    <hyperlink ref="Z3" r:id="rId23" xr:uid="{7E99F85B-A1FC-4C66-9A9F-CECEDADFDDC3}"/>
    <hyperlink ref="AA3" r:id="rId24" xr:uid="{75E34CA9-5482-4FE5-A666-B2E3BFE3ABB7}"/>
    <hyperlink ref="AB3" r:id="rId25" xr:uid="{F214D921-6C1F-4ADB-9462-E15B616DAEFD}"/>
    <hyperlink ref="AC3" r:id="rId26" xr:uid="{A967DD8E-204F-4591-B5F4-04000835C3C7}"/>
    <hyperlink ref="AD3" r:id="rId27" xr:uid="{2DC30FD7-94CC-45B1-A75B-63D071B11AF8}"/>
    <hyperlink ref="AE3" r:id="rId28" xr:uid="{1204A58A-5F89-4CD5-9D11-C0369427AD28}"/>
    <hyperlink ref="AF3" r:id="rId29" xr:uid="{AAA72134-73A9-4E54-974D-0152944C835F}"/>
    <hyperlink ref="AG3" r:id="rId30" xr:uid="{BC96634F-FEF7-432A-BA58-7F215D6FB485}"/>
  </hyperlinks>
  <pageMargins left="0.7" right="0.7" top="0.75" bottom="0.75" header="0.3" footer="0.3"/>
  <pageSetup paperSize="9" orientation="portrait" r:id="rId31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ED64-895F-4AD9-BC02-5B4EB5B43C5B}">
  <dimension ref="A1:E122"/>
  <sheetViews>
    <sheetView workbookViewId="0">
      <selection activeCell="B114" sqref="B114"/>
    </sheetView>
  </sheetViews>
  <sheetFormatPr defaultRowHeight="14.5" x14ac:dyDescent="0.35"/>
  <cols>
    <col min="1" max="1" width="5.54296875" bestFit="1" customWidth="1"/>
    <col min="2" max="2" width="61.36328125" customWidth="1"/>
    <col min="3" max="3" width="28.08984375" customWidth="1"/>
    <col min="4" max="4" width="29.6328125" customWidth="1"/>
    <col min="5" max="5" width="48.6328125" customWidth="1"/>
  </cols>
  <sheetData>
    <row r="1" spans="1:5" x14ac:dyDescent="0.35">
      <c r="C1" s="6" t="s">
        <v>902</v>
      </c>
      <c r="D1" s="6" t="s">
        <v>903</v>
      </c>
      <c r="E1" s="6" t="s">
        <v>904</v>
      </c>
    </row>
    <row r="2" spans="1:5" x14ac:dyDescent="0.35">
      <c r="A2" t="s">
        <v>0</v>
      </c>
      <c r="B2" t="s">
        <v>1</v>
      </c>
      <c r="C2" s="11" t="s">
        <v>905</v>
      </c>
      <c r="D2" s="11"/>
      <c r="E2" s="11"/>
    </row>
    <row r="3" spans="1:5" x14ac:dyDescent="0.35">
      <c r="A3" s="1" t="s">
        <v>33</v>
      </c>
      <c r="B3" t="s">
        <v>34</v>
      </c>
      <c r="C3" s="11" t="s">
        <v>905</v>
      </c>
      <c r="D3" s="11"/>
      <c r="E3" s="11"/>
    </row>
    <row r="4" spans="1:5" x14ac:dyDescent="0.35">
      <c r="A4" t="s">
        <v>66</v>
      </c>
      <c r="B4" t="s">
        <v>67</v>
      </c>
      <c r="C4" s="11" t="s">
        <v>905</v>
      </c>
      <c r="D4" s="11"/>
      <c r="E4" s="11"/>
    </row>
    <row r="5" spans="1:5" x14ac:dyDescent="0.35">
      <c r="A5" s="1" t="s">
        <v>97</v>
      </c>
      <c r="B5" t="s">
        <v>98</v>
      </c>
      <c r="C5" s="11" t="s">
        <v>905</v>
      </c>
      <c r="D5" s="11"/>
      <c r="E5" s="11"/>
    </row>
    <row r="6" spans="1:5" x14ac:dyDescent="0.35">
      <c r="A6" t="s">
        <v>127</v>
      </c>
      <c r="B6" t="s">
        <v>128</v>
      </c>
      <c r="C6" s="11" t="s">
        <v>905</v>
      </c>
      <c r="D6" s="11"/>
      <c r="E6" s="11"/>
    </row>
    <row r="7" spans="1:5" x14ac:dyDescent="0.35">
      <c r="A7" s="1" t="s">
        <v>156</v>
      </c>
      <c r="B7" t="s">
        <v>157</v>
      </c>
      <c r="C7" s="11"/>
      <c r="D7" s="11" t="s">
        <v>905</v>
      </c>
      <c r="E7" s="11"/>
    </row>
    <row r="8" spans="1:5" x14ac:dyDescent="0.35">
      <c r="A8" t="s">
        <v>166</v>
      </c>
      <c r="B8" t="s">
        <v>167</v>
      </c>
      <c r="C8" s="11"/>
      <c r="D8" s="11"/>
      <c r="E8" s="11" t="s">
        <v>905</v>
      </c>
    </row>
    <row r="9" spans="1:5" x14ac:dyDescent="0.35">
      <c r="A9" s="1" t="s">
        <v>173</v>
      </c>
      <c r="B9" t="s">
        <v>174</v>
      </c>
      <c r="C9" s="11" t="s">
        <v>905</v>
      </c>
      <c r="D9" s="11"/>
      <c r="E9" s="11"/>
    </row>
    <row r="10" spans="1:5" x14ac:dyDescent="0.35">
      <c r="A10" t="s">
        <v>193</v>
      </c>
      <c r="B10" t="s">
        <v>194</v>
      </c>
      <c r="C10" s="11"/>
      <c r="D10" s="11"/>
      <c r="E10" s="11" t="s">
        <v>905</v>
      </c>
    </row>
    <row r="11" spans="1:5" x14ac:dyDescent="0.35">
      <c r="A11" s="1" t="s">
        <v>222</v>
      </c>
      <c r="B11" t="s">
        <v>223</v>
      </c>
      <c r="C11" s="11" t="s">
        <v>905</v>
      </c>
      <c r="D11" s="11"/>
      <c r="E11" s="11"/>
    </row>
    <row r="12" spans="1:5" x14ac:dyDescent="0.35">
      <c r="A12" t="s">
        <v>248</v>
      </c>
      <c r="B12" t="s">
        <v>249</v>
      </c>
      <c r="C12" s="11"/>
      <c r="D12" s="11"/>
      <c r="E12" s="11" t="s">
        <v>905</v>
      </c>
    </row>
    <row r="13" spans="1:5" x14ac:dyDescent="0.35">
      <c r="A13" s="1" t="s">
        <v>270</v>
      </c>
      <c r="B13" t="s">
        <v>271</v>
      </c>
      <c r="C13" s="11"/>
      <c r="D13" s="11" t="s">
        <v>905</v>
      </c>
      <c r="E13" s="11"/>
    </row>
    <row r="14" spans="1:5" x14ac:dyDescent="0.35">
      <c r="A14" t="s">
        <v>275</v>
      </c>
      <c r="B14" t="s">
        <v>276</v>
      </c>
      <c r="C14" s="11"/>
      <c r="D14" s="11" t="s">
        <v>905</v>
      </c>
      <c r="E14" s="11"/>
    </row>
    <row r="15" spans="1:5" x14ac:dyDescent="0.35">
      <c r="A15" s="1" t="s">
        <v>280</v>
      </c>
      <c r="B15" t="s">
        <v>281</v>
      </c>
      <c r="C15" s="11"/>
      <c r="D15" s="11" t="s">
        <v>905</v>
      </c>
      <c r="E15" s="11"/>
    </row>
    <row r="16" spans="1:5" x14ac:dyDescent="0.35">
      <c r="A16" t="s">
        <v>284</v>
      </c>
      <c r="B16" t="s">
        <v>285</v>
      </c>
      <c r="C16" s="11"/>
      <c r="D16" s="11" t="s">
        <v>905</v>
      </c>
      <c r="E16" s="11"/>
    </row>
    <row r="17" spans="1:5" x14ac:dyDescent="0.35">
      <c r="A17" s="1" t="s">
        <v>289</v>
      </c>
      <c r="B17" t="s">
        <v>290</v>
      </c>
      <c r="C17" s="11"/>
      <c r="D17" s="11" t="s">
        <v>905</v>
      </c>
      <c r="E17" s="11"/>
    </row>
    <row r="18" spans="1:5" x14ac:dyDescent="0.35">
      <c r="A18" t="s">
        <v>294</v>
      </c>
      <c r="B18" t="s">
        <v>295</v>
      </c>
      <c r="C18" s="11"/>
      <c r="D18" s="11" t="s">
        <v>905</v>
      </c>
      <c r="E18" s="11"/>
    </row>
    <row r="19" spans="1:5" x14ac:dyDescent="0.35">
      <c r="A19" s="1" t="s">
        <v>298</v>
      </c>
      <c r="B19" t="s">
        <v>299</v>
      </c>
      <c r="C19" s="11"/>
      <c r="D19" s="11" t="s">
        <v>905</v>
      </c>
      <c r="E19" s="11"/>
    </row>
    <row r="20" spans="1:5" x14ac:dyDescent="0.35">
      <c r="A20" t="s">
        <v>303</v>
      </c>
      <c r="B20" t="s">
        <v>304</v>
      </c>
      <c r="C20" s="11" t="s">
        <v>905</v>
      </c>
      <c r="D20" s="11"/>
      <c r="E20" s="11"/>
    </row>
    <row r="21" spans="1:5" x14ac:dyDescent="0.35">
      <c r="A21" s="1" t="s">
        <v>318</v>
      </c>
      <c r="B21" t="s">
        <v>319</v>
      </c>
      <c r="C21" s="11" t="s">
        <v>905</v>
      </c>
      <c r="D21" s="11"/>
      <c r="E21" s="11"/>
    </row>
    <row r="22" spans="1:5" x14ac:dyDescent="0.35">
      <c r="A22" t="s">
        <v>338</v>
      </c>
      <c r="B22" t="s">
        <v>339</v>
      </c>
      <c r="C22" s="11"/>
      <c r="D22" s="11" t="s">
        <v>905</v>
      </c>
      <c r="E22" s="11"/>
    </row>
    <row r="23" spans="1:5" x14ac:dyDescent="0.35">
      <c r="A23" s="1" t="s">
        <v>349</v>
      </c>
      <c r="B23" t="s">
        <v>350</v>
      </c>
      <c r="C23" s="11"/>
      <c r="D23" s="11" t="s">
        <v>905</v>
      </c>
      <c r="E23" s="11"/>
    </row>
    <row r="24" spans="1:5" x14ac:dyDescent="0.35">
      <c r="A24" t="s">
        <v>358</v>
      </c>
      <c r="B24" t="s">
        <v>359</v>
      </c>
      <c r="C24" s="11"/>
      <c r="D24" s="11"/>
      <c r="E24" s="11" t="s">
        <v>905</v>
      </c>
    </row>
    <row r="25" spans="1:5" x14ac:dyDescent="0.35">
      <c r="A25" s="1" t="s">
        <v>362</v>
      </c>
      <c r="B25" t="s">
        <v>363</v>
      </c>
      <c r="C25" s="11"/>
      <c r="D25" s="11"/>
      <c r="E25" s="11" t="s">
        <v>905</v>
      </c>
    </row>
    <row r="26" spans="1:5" x14ac:dyDescent="0.35">
      <c r="A26" t="s">
        <v>364</v>
      </c>
      <c r="B26" t="s">
        <v>365</v>
      </c>
      <c r="C26" s="11"/>
      <c r="D26" s="11"/>
      <c r="E26" s="11" t="s">
        <v>905</v>
      </c>
    </row>
    <row r="27" spans="1:5" x14ac:dyDescent="0.35">
      <c r="A27" s="1" t="s">
        <v>369</v>
      </c>
      <c r="B27" t="s">
        <v>370</v>
      </c>
      <c r="C27" s="11"/>
      <c r="D27" s="11"/>
      <c r="E27" s="11" t="s">
        <v>905</v>
      </c>
    </row>
    <row r="28" spans="1:5" x14ac:dyDescent="0.35">
      <c r="A28" t="s">
        <v>375</v>
      </c>
      <c r="B28" t="s">
        <v>376</v>
      </c>
      <c r="C28" s="11"/>
      <c r="D28" s="11"/>
      <c r="E28" s="11" t="s">
        <v>905</v>
      </c>
    </row>
    <row r="29" spans="1:5" x14ac:dyDescent="0.35">
      <c r="A29" s="1" t="s">
        <v>377</v>
      </c>
      <c r="B29" t="s">
        <v>378</v>
      </c>
      <c r="C29" s="11"/>
      <c r="D29" s="11"/>
      <c r="E29" s="11" t="s">
        <v>905</v>
      </c>
    </row>
    <row r="30" spans="1:5" x14ac:dyDescent="0.35">
      <c r="A30" t="s">
        <v>379</v>
      </c>
      <c r="B30" t="s">
        <v>380</v>
      </c>
      <c r="C30" s="11"/>
      <c r="D30" s="11"/>
      <c r="E30" s="11" t="s">
        <v>905</v>
      </c>
    </row>
    <row r="31" spans="1:5" x14ac:dyDescent="0.35">
      <c r="A31" s="1" t="s">
        <v>381</v>
      </c>
      <c r="B31" t="s">
        <v>382</v>
      </c>
      <c r="C31" s="11"/>
      <c r="D31" s="11"/>
      <c r="E31" s="11" t="s">
        <v>905</v>
      </c>
    </row>
    <row r="32" spans="1:5" x14ac:dyDescent="0.35">
      <c r="A32" t="s">
        <v>383</v>
      </c>
      <c r="B32" t="s">
        <v>384</v>
      </c>
      <c r="C32" s="11"/>
      <c r="D32" s="11"/>
      <c r="E32" s="11" t="s">
        <v>905</v>
      </c>
    </row>
    <row r="33" spans="1:5" x14ac:dyDescent="0.35">
      <c r="A33" s="1" t="s">
        <v>385</v>
      </c>
      <c r="B33" t="s">
        <v>386</v>
      </c>
      <c r="C33" s="11"/>
      <c r="D33" s="11"/>
      <c r="E33" s="11" t="s">
        <v>905</v>
      </c>
    </row>
    <row r="34" spans="1:5" x14ac:dyDescent="0.35">
      <c r="A34" t="s">
        <v>387</v>
      </c>
      <c r="B34" t="s">
        <v>388</v>
      </c>
      <c r="C34" s="11"/>
      <c r="D34" s="11"/>
      <c r="E34" s="11" t="s">
        <v>905</v>
      </c>
    </row>
    <row r="35" spans="1:5" x14ac:dyDescent="0.35">
      <c r="B35" s="10" t="s">
        <v>389</v>
      </c>
      <c r="C35" s="11"/>
      <c r="D35" s="11" t="s">
        <v>905</v>
      </c>
      <c r="E35" s="11"/>
    </row>
    <row r="36" spans="1:5" x14ac:dyDescent="0.35">
      <c r="B36" s="12" t="s">
        <v>390</v>
      </c>
      <c r="C36" s="11"/>
      <c r="D36" s="11" t="s">
        <v>905</v>
      </c>
    </row>
    <row r="37" spans="1:5" x14ac:dyDescent="0.35">
      <c r="B37" s="12" t="s">
        <v>392</v>
      </c>
      <c r="C37" s="11"/>
      <c r="D37" s="11" t="s">
        <v>905</v>
      </c>
    </row>
    <row r="38" spans="1:5" x14ac:dyDescent="0.35">
      <c r="B38" s="12" t="s">
        <v>394</v>
      </c>
      <c r="C38" s="11"/>
      <c r="D38" s="11" t="s">
        <v>905</v>
      </c>
    </row>
    <row r="39" spans="1:5" x14ac:dyDescent="0.35">
      <c r="B39" s="12" t="s">
        <v>396</v>
      </c>
      <c r="C39" s="11"/>
      <c r="D39" s="11" t="s">
        <v>905</v>
      </c>
    </row>
    <row r="40" spans="1:5" x14ac:dyDescent="0.35">
      <c r="A40" t="s">
        <v>397</v>
      </c>
      <c r="B40" t="s">
        <v>398</v>
      </c>
      <c r="C40" s="11"/>
      <c r="D40" s="11" t="s">
        <v>905</v>
      </c>
      <c r="E40" s="11"/>
    </row>
    <row r="41" spans="1:5" x14ac:dyDescent="0.35">
      <c r="A41" s="1" t="s">
        <v>416</v>
      </c>
      <c r="B41" t="s">
        <v>417</v>
      </c>
      <c r="C41" s="11"/>
      <c r="D41" s="11" t="s">
        <v>905</v>
      </c>
      <c r="E41" s="11"/>
    </row>
    <row r="42" spans="1:5" x14ac:dyDescent="0.35">
      <c r="A42" t="s">
        <v>423</v>
      </c>
      <c r="B42" t="s">
        <v>424</v>
      </c>
      <c r="C42" s="11"/>
      <c r="D42" s="11"/>
      <c r="E42" s="11" t="s">
        <v>905</v>
      </c>
    </row>
    <row r="43" spans="1:5" x14ac:dyDescent="0.35">
      <c r="A43" t="s">
        <v>426</v>
      </c>
      <c r="B43" t="s">
        <v>427</v>
      </c>
      <c r="C43" s="11"/>
      <c r="D43" s="11"/>
      <c r="E43" s="11" t="s">
        <v>905</v>
      </c>
    </row>
    <row r="44" spans="1:5" x14ac:dyDescent="0.35">
      <c r="A44" s="1" t="s">
        <v>431</v>
      </c>
      <c r="B44" t="s">
        <v>432</v>
      </c>
      <c r="C44" s="11"/>
      <c r="D44" s="11" t="s">
        <v>905</v>
      </c>
      <c r="E44" s="11"/>
    </row>
    <row r="45" spans="1:5" x14ac:dyDescent="0.35">
      <c r="A45" t="s">
        <v>437</v>
      </c>
      <c r="B45" t="s">
        <v>438</v>
      </c>
      <c r="C45" s="11"/>
      <c r="D45" s="11"/>
      <c r="E45" s="11" t="s">
        <v>905</v>
      </c>
    </row>
    <row r="46" spans="1:5" x14ac:dyDescent="0.35">
      <c r="A46" s="2" t="s">
        <v>441</v>
      </c>
      <c r="B46" s="2" t="s">
        <v>442</v>
      </c>
      <c r="C46" s="11"/>
      <c r="D46" s="11"/>
      <c r="E46" s="11" t="s">
        <v>905</v>
      </c>
    </row>
    <row r="47" spans="1:5" x14ac:dyDescent="0.35">
      <c r="A47" s="2" t="s">
        <v>443</v>
      </c>
      <c r="B47" s="2" t="s">
        <v>444</v>
      </c>
      <c r="C47" s="11"/>
      <c r="D47" s="11"/>
      <c r="E47" s="11" t="s">
        <v>905</v>
      </c>
    </row>
    <row r="48" spans="1:5" x14ac:dyDescent="0.35">
      <c r="A48" s="2" t="s">
        <v>454</v>
      </c>
      <c r="B48" s="2" t="s">
        <v>455</v>
      </c>
      <c r="C48" s="11"/>
      <c r="D48" s="11"/>
      <c r="E48" s="11" t="s">
        <v>905</v>
      </c>
    </row>
    <row r="49" spans="1:5" x14ac:dyDescent="0.35">
      <c r="A49" s="2" t="s">
        <v>456</v>
      </c>
      <c r="B49" s="2" t="s">
        <v>457</v>
      </c>
      <c r="C49" s="11"/>
      <c r="D49" s="11"/>
      <c r="E49" s="11" t="s">
        <v>905</v>
      </c>
    </row>
    <row r="50" spans="1:5" x14ac:dyDescent="0.35">
      <c r="A50" s="3" t="s">
        <v>460</v>
      </c>
      <c r="B50" s="3" t="s">
        <v>442</v>
      </c>
      <c r="C50" s="11"/>
      <c r="D50" s="11"/>
      <c r="E50" s="11" t="s">
        <v>905</v>
      </c>
    </row>
    <row r="51" spans="1:5" x14ac:dyDescent="0.35">
      <c r="A51" s="3" t="s">
        <v>461</v>
      </c>
      <c r="B51" s="3" t="s">
        <v>444</v>
      </c>
      <c r="C51" s="11"/>
      <c r="D51" s="11"/>
      <c r="E51" s="11" t="s">
        <v>905</v>
      </c>
    </row>
    <row r="52" spans="1:5" x14ac:dyDescent="0.35">
      <c r="A52" s="3" t="s">
        <v>464</v>
      </c>
      <c r="B52" s="3" t="s">
        <v>455</v>
      </c>
      <c r="C52" s="11"/>
      <c r="D52" s="11"/>
      <c r="E52" s="11" t="s">
        <v>905</v>
      </c>
    </row>
    <row r="53" spans="1:5" x14ac:dyDescent="0.35">
      <c r="A53" s="3" t="s">
        <v>467</v>
      </c>
      <c r="B53" s="3" t="s">
        <v>457</v>
      </c>
      <c r="C53" s="11"/>
      <c r="D53" s="11"/>
      <c r="E53" s="11" t="s">
        <v>905</v>
      </c>
    </row>
    <row r="54" spans="1:5" x14ac:dyDescent="0.35">
      <c r="A54" s="4" t="s">
        <v>470</v>
      </c>
      <c r="B54" s="4" t="s">
        <v>442</v>
      </c>
      <c r="C54" s="11"/>
      <c r="D54" s="11"/>
      <c r="E54" s="11" t="s">
        <v>905</v>
      </c>
    </row>
    <row r="55" spans="1:5" x14ac:dyDescent="0.35">
      <c r="A55" s="4" t="s">
        <v>472</v>
      </c>
      <c r="B55" s="4" t="s">
        <v>444</v>
      </c>
      <c r="C55" s="11"/>
      <c r="D55" s="11"/>
      <c r="E55" s="11" t="s">
        <v>905</v>
      </c>
    </row>
    <row r="56" spans="1:5" x14ac:dyDescent="0.35">
      <c r="A56" s="4" t="s">
        <v>476</v>
      </c>
      <c r="B56" s="4" t="s">
        <v>455</v>
      </c>
      <c r="C56" s="11"/>
      <c r="D56" s="11"/>
      <c r="E56" s="11" t="s">
        <v>905</v>
      </c>
    </row>
    <row r="57" spans="1:5" x14ac:dyDescent="0.35">
      <c r="A57" s="4" t="s">
        <v>478</v>
      </c>
      <c r="B57" s="4" t="s">
        <v>457</v>
      </c>
      <c r="C57" s="11"/>
      <c r="D57" s="11"/>
      <c r="E57" s="11" t="s">
        <v>905</v>
      </c>
    </row>
    <row r="58" spans="1:5" x14ac:dyDescent="0.35">
      <c r="A58" s="5" t="s">
        <v>479</v>
      </c>
      <c r="B58" s="5" t="s">
        <v>442</v>
      </c>
      <c r="C58" s="11"/>
      <c r="D58" s="11"/>
      <c r="E58" s="11" t="s">
        <v>905</v>
      </c>
    </row>
    <row r="59" spans="1:5" x14ac:dyDescent="0.35">
      <c r="A59" s="5" t="s">
        <v>481</v>
      </c>
      <c r="B59" s="5" t="s">
        <v>444</v>
      </c>
      <c r="C59" s="11"/>
      <c r="D59" s="11"/>
      <c r="E59" s="11" t="s">
        <v>905</v>
      </c>
    </row>
    <row r="60" spans="1:5" x14ac:dyDescent="0.35">
      <c r="A60" s="5" t="s">
        <v>483</v>
      </c>
      <c r="B60" s="5" t="s">
        <v>455</v>
      </c>
      <c r="C60" s="11"/>
      <c r="D60" s="11"/>
      <c r="E60" s="11" t="s">
        <v>905</v>
      </c>
    </row>
    <row r="61" spans="1:5" x14ac:dyDescent="0.35">
      <c r="A61" s="5" t="s">
        <v>484</v>
      </c>
      <c r="B61" s="5" t="s">
        <v>457</v>
      </c>
      <c r="C61" s="11"/>
      <c r="D61" s="11"/>
      <c r="E61" s="11" t="s">
        <v>905</v>
      </c>
    </row>
    <row r="62" spans="1:5" x14ac:dyDescent="0.35">
      <c r="A62" t="s">
        <v>485</v>
      </c>
      <c r="B62" t="s">
        <v>486</v>
      </c>
      <c r="C62" s="11"/>
      <c r="D62" s="11"/>
      <c r="E62" s="11" t="s">
        <v>905</v>
      </c>
    </row>
    <row r="63" spans="1:5" x14ac:dyDescent="0.35">
      <c r="A63" s="1" t="s">
        <v>493</v>
      </c>
      <c r="B63" t="s">
        <v>494</v>
      </c>
      <c r="C63" s="11"/>
      <c r="D63" s="11"/>
      <c r="E63" s="11" t="s">
        <v>905</v>
      </c>
    </row>
    <row r="64" spans="1:5" x14ac:dyDescent="0.35">
      <c r="A64" t="s">
        <v>495</v>
      </c>
      <c r="B64" t="s">
        <v>496</v>
      </c>
      <c r="C64" s="11"/>
      <c r="D64" s="11"/>
      <c r="E64" s="11" t="s">
        <v>905</v>
      </c>
    </row>
    <row r="65" spans="1:5" x14ac:dyDescent="0.35">
      <c r="A65" t="s">
        <v>499</v>
      </c>
      <c r="B65" t="s">
        <v>500</v>
      </c>
      <c r="C65" s="11"/>
      <c r="D65" s="11"/>
      <c r="E65" s="11" t="s">
        <v>905</v>
      </c>
    </row>
    <row r="66" spans="1:5" x14ac:dyDescent="0.35">
      <c r="A66" s="1" t="s">
        <v>514</v>
      </c>
      <c r="B66" t="s">
        <v>515</v>
      </c>
      <c r="C66" s="11"/>
      <c r="D66" s="11" t="s">
        <v>905</v>
      </c>
      <c r="E66" s="11"/>
    </row>
    <row r="67" spans="1:5" x14ac:dyDescent="0.35">
      <c r="A67" t="s">
        <v>517</v>
      </c>
      <c r="B67" t="s">
        <v>518</v>
      </c>
      <c r="C67" s="11"/>
      <c r="D67" s="11"/>
      <c r="E67" s="11" t="s">
        <v>905</v>
      </c>
    </row>
    <row r="68" spans="1:5" x14ac:dyDescent="0.35">
      <c r="A68" t="s">
        <v>519</v>
      </c>
      <c r="B68" t="s">
        <v>520</v>
      </c>
      <c r="C68" s="11"/>
      <c r="D68" s="11"/>
      <c r="E68" s="11" t="s">
        <v>905</v>
      </c>
    </row>
    <row r="69" spans="1:5" x14ac:dyDescent="0.35">
      <c r="A69" s="1" t="s">
        <v>530</v>
      </c>
      <c r="B69" t="s">
        <v>531</v>
      </c>
      <c r="C69" s="11"/>
      <c r="D69" s="11" t="s">
        <v>905</v>
      </c>
      <c r="E69" s="11"/>
    </row>
    <row r="70" spans="1:5" x14ac:dyDescent="0.35">
      <c r="A70" t="s">
        <v>538</v>
      </c>
      <c r="B70" t="s">
        <v>539</v>
      </c>
      <c r="C70" s="11"/>
      <c r="D70" s="11"/>
      <c r="E70" s="11" t="s">
        <v>905</v>
      </c>
    </row>
    <row r="71" spans="1:5" x14ac:dyDescent="0.35">
      <c r="A71" t="s">
        <v>541</v>
      </c>
      <c r="B71" t="s">
        <v>542</v>
      </c>
      <c r="C71" s="11"/>
      <c r="D71" s="11"/>
      <c r="E71" s="11" t="s">
        <v>905</v>
      </c>
    </row>
    <row r="72" spans="1:5" x14ac:dyDescent="0.35">
      <c r="A72" s="1" t="s">
        <v>544</v>
      </c>
      <c r="B72" t="s">
        <v>545</v>
      </c>
      <c r="C72" s="11"/>
      <c r="D72" s="11"/>
      <c r="E72" s="11" t="s">
        <v>905</v>
      </c>
    </row>
    <row r="73" spans="1:5" x14ac:dyDescent="0.35">
      <c r="A73" t="s">
        <v>552</v>
      </c>
      <c r="B73" t="s">
        <v>553</v>
      </c>
      <c r="C73" s="11"/>
      <c r="D73" s="11" t="s">
        <v>905</v>
      </c>
      <c r="E73" s="11"/>
    </row>
    <row r="74" spans="1:5" x14ac:dyDescent="0.35">
      <c r="A74" s="1" t="s">
        <v>556</v>
      </c>
      <c r="B74" t="s">
        <v>557</v>
      </c>
      <c r="C74" s="11"/>
      <c r="D74" s="11" t="s">
        <v>905</v>
      </c>
      <c r="E74" s="11"/>
    </row>
    <row r="75" spans="1:5" x14ac:dyDescent="0.35">
      <c r="A75" t="s">
        <v>560</v>
      </c>
      <c r="B75" t="s">
        <v>561</v>
      </c>
      <c r="C75" s="11"/>
      <c r="D75" s="11" t="s">
        <v>905</v>
      </c>
      <c r="E75" s="11"/>
    </row>
    <row r="76" spans="1:5" x14ac:dyDescent="0.35">
      <c r="A76" s="1" t="s">
        <v>583</v>
      </c>
      <c r="B76" t="s">
        <v>584</v>
      </c>
      <c r="C76" s="11"/>
      <c r="D76" s="11"/>
      <c r="E76" s="11" t="s">
        <v>905</v>
      </c>
    </row>
    <row r="77" spans="1:5" x14ac:dyDescent="0.35">
      <c r="A77" t="s">
        <v>588</v>
      </c>
      <c r="B77" t="s">
        <v>589</v>
      </c>
      <c r="C77" s="11"/>
      <c r="D77" s="11"/>
      <c r="E77" s="11" t="s">
        <v>905</v>
      </c>
    </row>
    <row r="78" spans="1:5" x14ac:dyDescent="0.35">
      <c r="A78" s="1" t="s">
        <v>607</v>
      </c>
      <c r="B78" t="s">
        <v>608</v>
      </c>
      <c r="C78" s="11"/>
      <c r="D78" s="11" t="s">
        <v>905</v>
      </c>
      <c r="E78" s="11"/>
    </row>
    <row r="79" spans="1:5" x14ac:dyDescent="0.35">
      <c r="A79" t="s">
        <v>612</v>
      </c>
      <c r="B79" t="s">
        <v>613</v>
      </c>
      <c r="C79" s="11"/>
      <c r="D79" s="11" t="s">
        <v>905</v>
      </c>
      <c r="E79" s="11"/>
    </row>
    <row r="80" spans="1:5" x14ac:dyDescent="0.35">
      <c r="A80" s="1" t="s">
        <v>617</v>
      </c>
      <c r="B80" t="s">
        <v>618</v>
      </c>
      <c r="C80" s="11"/>
      <c r="D80" s="11" t="s">
        <v>905</v>
      </c>
      <c r="E80" s="11"/>
    </row>
    <row r="81" spans="1:5" x14ac:dyDescent="0.35">
      <c r="A81" t="s">
        <v>620</v>
      </c>
      <c r="B81" t="s">
        <v>621</v>
      </c>
      <c r="C81" s="11"/>
      <c r="D81" s="11" t="s">
        <v>905</v>
      </c>
      <c r="E81" s="11"/>
    </row>
    <row r="82" spans="1:5" x14ac:dyDescent="0.35">
      <c r="A82" s="1" t="s">
        <v>627</v>
      </c>
      <c r="B82" t="s">
        <v>628</v>
      </c>
      <c r="C82" s="11"/>
      <c r="D82" s="11"/>
      <c r="E82" s="11" t="s">
        <v>905</v>
      </c>
    </row>
    <row r="83" spans="1:5" x14ac:dyDescent="0.35">
      <c r="A83" t="s">
        <v>629</v>
      </c>
      <c r="B83" t="s">
        <v>630</v>
      </c>
      <c r="C83" s="11"/>
      <c r="D83" s="11"/>
      <c r="E83" s="11" t="s">
        <v>905</v>
      </c>
    </row>
    <row r="84" spans="1:5" x14ac:dyDescent="0.35">
      <c r="A84" s="1" t="s">
        <v>643</v>
      </c>
      <c r="B84" t="s">
        <v>644</v>
      </c>
      <c r="C84" s="11"/>
      <c r="D84" s="11"/>
      <c r="E84" s="11" t="s">
        <v>905</v>
      </c>
    </row>
    <row r="85" spans="1:5" x14ac:dyDescent="0.35">
      <c r="A85" t="s">
        <v>648</v>
      </c>
      <c r="B85" t="s">
        <v>649</v>
      </c>
      <c r="C85" s="11"/>
      <c r="D85" s="11"/>
      <c r="E85" s="11" t="s">
        <v>905</v>
      </c>
    </row>
    <row r="86" spans="1:5" x14ac:dyDescent="0.35">
      <c r="A86" s="1" t="s">
        <v>650</v>
      </c>
      <c r="B86" t="s">
        <v>651</v>
      </c>
      <c r="C86" s="11"/>
      <c r="D86" s="11"/>
      <c r="E86" s="11" t="s">
        <v>905</v>
      </c>
    </row>
    <row r="87" spans="1:5" x14ac:dyDescent="0.35">
      <c r="A87" t="s">
        <v>652</v>
      </c>
      <c r="B87" t="s">
        <v>653</v>
      </c>
      <c r="C87" s="11"/>
      <c r="D87" s="11"/>
      <c r="E87" s="11" t="s">
        <v>905</v>
      </c>
    </row>
    <row r="88" spans="1:5" x14ac:dyDescent="0.35">
      <c r="A88" s="1" t="s">
        <v>679</v>
      </c>
      <c r="B88" t="s">
        <v>680</v>
      </c>
      <c r="C88" s="11"/>
      <c r="D88" s="11"/>
      <c r="E88" s="11" t="s">
        <v>905</v>
      </c>
    </row>
    <row r="89" spans="1:5" x14ac:dyDescent="0.35">
      <c r="A89" t="s">
        <v>689</v>
      </c>
      <c r="B89" t="s">
        <v>690</v>
      </c>
      <c r="C89" s="11"/>
      <c r="D89" s="11"/>
      <c r="E89" s="11" t="s">
        <v>905</v>
      </c>
    </row>
    <row r="90" spans="1:5" x14ac:dyDescent="0.35">
      <c r="A90" s="1" t="s">
        <v>710</v>
      </c>
      <c r="B90" t="s">
        <v>711</v>
      </c>
      <c r="C90" s="11"/>
      <c r="D90" s="11"/>
      <c r="E90" s="11" t="s">
        <v>905</v>
      </c>
    </row>
    <row r="91" spans="1:5" x14ac:dyDescent="0.35">
      <c r="A91" t="s">
        <v>718</v>
      </c>
      <c r="B91" t="s">
        <v>719</v>
      </c>
      <c r="C91" s="11"/>
      <c r="D91" s="11"/>
      <c r="E91" s="11" t="s">
        <v>905</v>
      </c>
    </row>
    <row r="92" spans="1:5" x14ac:dyDescent="0.35">
      <c r="A92" s="1" t="s">
        <v>724</v>
      </c>
      <c r="B92" t="s">
        <v>725</v>
      </c>
      <c r="C92" s="11"/>
      <c r="D92" s="11"/>
      <c r="E92" s="11" t="s">
        <v>905</v>
      </c>
    </row>
    <row r="93" spans="1:5" x14ac:dyDescent="0.35">
      <c r="A93" t="s">
        <v>729</v>
      </c>
      <c r="B93" t="s">
        <v>730</v>
      </c>
      <c r="C93" s="11"/>
      <c r="D93" s="11"/>
      <c r="E93" s="11" t="s">
        <v>905</v>
      </c>
    </row>
    <row r="94" spans="1:5" x14ac:dyDescent="0.35">
      <c r="A94" s="1" t="s">
        <v>735</v>
      </c>
      <c r="B94" t="s">
        <v>736</v>
      </c>
      <c r="C94" s="11"/>
      <c r="D94" s="11"/>
      <c r="E94" s="11" t="s">
        <v>905</v>
      </c>
    </row>
    <row r="95" spans="1:5" x14ac:dyDescent="0.35">
      <c r="A95" t="s">
        <v>743</v>
      </c>
      <c r="B95" t="s">
        <v>744</v>
      </c>
      <c r="C95" s="11"/>
      <c r="D95" s="11" t="s">
        <v>905</v>
      </c>
      <c r="E95" s="11"/>
    </row>
    <row r="96" spans="1:5" x14ac:dyDescent="0.35">
      <c r="A96" s="1" t="s">
        <v>752</v>
      </c>
      <c r="B96" t="s">
        <v>753</v>
      </c>
      <c r="C96" s="11"/>
      <c r="D96" s="11" t="s">
        <v>905</v>
      </c>
      <c r="E96" s="11"/>
    </row>
    <row r="97" spans="1:5" x14ac:dyDescent="0.35">
      <c r="A97" t="s">
        <v>758</v>
      </c>
      <c r="B97" t="s">
        <v>759</v>
      </c>
      <c r="C97" s="11"/>
      <c r="D97" s="11" t="s">
        <v>905</v>
      </c>
      <c r="E97" s="11"/>
    </row>
    <row r="98" spans="1:5" x14ac:dyDescent="0.35">
      <c r="A98" s="1" t="s">
        <v>766</v>
      </c>
      <c r="B98" t="s">
        <v>767</v>
      </c>
      <c r="C98" s="11"/>
      <c r="D98" s="11"/>
      <c r="E98" s="11" t="s">
        <v>905</v>
      </c>
    </row>
    <row r="99" spans="1:5" x14ac:dyDescent="0.35">
      <c r="A99" t="s">
        <v>769</v>
      </c>
      <c r="B99" t="s">
        <v>770</v>
      </c>
      <c r="C99" s="11"/>
      <c r="D99" s="11"/>
      <c r="E99" s="11" t="s">
        <v>905</v>
      </c>
    </row>
    <row r="100" spans="1:5" x14ac:dyDescent="0.35">
      <c r="A100" s="1" t="s">
        <v>774</v>
      </c>
      <c r="B100" t="s">
        <v>775</v>
      </c>
      <c r="C100" s="11"/>
      <c r="D100" s="11"/>
      <c r="E100" s="11" t="s">
        <v>905</v>
      </c>
    </row>
    <row r="101" spans="1:5" x14ac:dyDescent="0.35">
      <c r="A101" t="s">
        <v>780</v>
      </c>
      <c r="B101" t="s">
        <v>781</v>
      </c>
      <c r="C101" s="11"/>
      <c r="D101" s="11" t="s">
        <v>905</v>
      </c>
      <c r="E101" s="11"/>
    </row>
    <row r="102" spans="1:5" x14ac:dyDescent="0.35">
      <c r="A102" s="1" t="s">
        <v>782</v>
      </c>
      <c r="B102" t="s">
        <v>783</v>
      </c>
      <c r="C102" s="11"/>
      <c r="D102" s="11"/>
      <c r="E102" s="11" t="s">
        <v>905</v>
      </c>
    </row>
    <row r="103" spans="1:5" x14ac:dyDescent="0.35">
      <c r="A103" t="s">
        <v>785</v>
      </c>
      <c r="B103" t="s">
        <v>786</v>
      </c>
      <c r="C103" s="11"/>
      <c r="D103" s="11"/>
      <c r="E103" s="11" t="s">
        <v>905</v>
      </c>
    </row>
    <row r="104" spans="1:5" x14ac:dyDescent="0.35">
      <c r="A104" s="1" t="s">
        <v>787</v>
      </c>
      <c r="B104" t="s">
        <v>788</v>
      </c>
      <c r="C104" s="11"/>
      <c r="D104" s="11"/>
      <c r="E104" s="11" t="s">
        <v>905</v>
      </c>
    </row>
    <row r="105" spans="1:5" x14ac:dyDescent="0.35">
      <c r="A105" t="s">
        <v>789</v>
      </c>
      <c r="B105" t="s">
        <v>790</v>
      </c>
      <c r="C105" s="11"/>
      <c r="D105" s="11" t="s">
        <v>905</v>
      </c>
      <c r="E105" s="11"/>
    </row>
    <row r="106" spans="1:5" x14ac:dyDescent="0.35">
      <c r="A106" s="1" t="s">
        <v>792</v>
      </c>
      <c r="B106" t="s">
        <v>793</v>
      </c>
      <c r="C106" s="11"/>
      <c r="D106" s="11" t="s">
        <v>905</v>
      </c>
      <c r="E106" s="11"/>
    </row>
    <row r="107" spans="1:5" x14ac:dyDescent="0.35">
      <c r="A107" t="s">
        <v>795</v>
      </c>
      <c r="B107" t="s">
        <v>796</v>
      </c>
      <c r="C107" s="11"/>
      <c r="D107" s="11" t="s">
        <v>905</v>
      </c>
      <c r="E107" s="11"/>
    </row>
    <row r="108" spans="1:5" x14ac:dyDescent="0.35">
      <c r="A108" t="s">
        <v>797</v>
      </c>
      <c r="B108" t="s">
        <v>798</v>
      </c>
      <c r="C108" s="11"/>
      <c r="D108" s="11" t="s">
        <v>905</v>
      </c>
      <c r="E108" s="11"/>
    </row>
    <row r="109" spans="1:5" x14ac:dyDescent="0.35">
      <c r="A109" s="1" t="s">
        <v>800</v>
      </c>
      <c r="B109" t="s">
        <v>801</v>
      </c>
      <c r="C109" s="11"/>
      <c r="D109" s="11"/>
      <c r="E109" s="11" t="s">
        <v>905</v>
      </c>
    </row>
    <row r="110" spans="1:5" x14ac:dyDescent="0.35">
      <c r="A110" t="s">
        <v>806</v>
      </c>
      <c r="B110" t="s">
        <v>807</v>
      </c>
      <c r="C110" s="11"/>
      <c r="D110" s="11"/>
      <c r="E110" s="11" t="s">
        <v>905</v>
      </c>
    </row>
    <row r="111" spans="1:5" x14ac:dyDescent="0.35">
      <c r="A111" t="s">
        <v>808</v>
      </c>
      <c r="B111" t="s">
        <v>809</v>
      </c>
      <c r="C111" s="11"/>
      <c r="D111" s="11"/>
      <c r="E111" s="11" t="s">
        <v>905</v>
      </c>
    </row>
    <row r="112" spans="1:5" x14ac:dyDescent="0.35">
      <c r="A112" s="1" t="s">
        <v>811</v>
      </c>
      <c r="B112" t="s">
        <v>812</v>
      </c>
      <c r="C112" s="11"/>
      <c r="D112" s="11"/>
      <c r="E112" s="11" t="s">
        <v>905</v>
      </c>
    </row>
    <row r="113" spans="1:5" x14ac:dyDescent="0.35">
      <c r="B113" s="6" t="s">
        <v>906</v>
      </c>
      <c r="C113" s="11"/>
      <c r="D113" s="11"/>
      <c r="E113" s="11" t="s">
        <v>905</v>
      </c>
    </row>
    <row r="114" spans="1:5" x14ac:dyDescent="0.35">
      <c r="A114" s="1"/>
      <c r="C114" s="11"/>
      <c r="D114" s="11"/>
      <c r="E114" s="11"/>
    </row>
    <row r="115" spans="1:5" x14ac:dyDescent="0.35">
      <c r="B115">
        <f>SUM(C115:E115)</f>
        <v>112</v>
      </c>
      <c r="C115">
        <f>COUNTIF(C1:C113,"x")</f>
        <v>9</v>
      </c>
      <c r="D115">
        <f>COUNTIF(D1:D113,"x")</f>
        <v>35</v>
      </c>
      <c r="E115">
        <f>COUNTIF(E1:E113,"x")</f>
        <v>68</v>
      </c>
    </row>
    <row r="116" spans="1:5" x14ac:dyDescent="0.35">
      <c r="A116" s="1"/>
    </row>
    <row r="118" spans="1:5" x14ac:dyDescent="0.35">
      <c r="A118" s="1"/>
    </row>
    <row r="120" spans="1:5" x14ac:dyDescent="0.35">
      <c r="A120" s="1"/>
    </row>
    <row r="122" spans="1:5" x14ac:dyDescent="0.35">
      <c r="A122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7cf54-b3e1-41b3-879c-3a3f20f67554">
      <Terms xmlns="http://schemas.microsoft.com/office/infopath/2007/PartnerControls"/>
    </lcf76f155ced4ddcb4097134ff3c332f>
    <TaxCatchAll xmlns="0cc55d63-104b-452e-903a-996e14608d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C6FBF303829B941A2DE2DBC64904E91" ma:contentTypeVersion="17" ma:contentTypeDescription="Luo uusi asiakirja." ma:contentTypeScope="" ma:versionID="f61b4f0c88d02891a6406e85c09d3ea9">
  <xsd:schema xmlns:xsd="http://www.w3.org/2001/XMLSchema" xmlns:xs="http://www.w3.org/2001/XMLSchema" xmlns:p="http://schemas.microsoft.com/office/2006/metadata/properties" xmlns:ns2="f097cf54-b3e1-41b3-879c-3a3f20f67554" xmlns:ns3="0cc55d63-104b-452e-903a-996e14608d9c" targetNamespace="http://schemas.microsoft.com/office/2006/metadata/properties" ma:root="true" ma:fieldsID="15df6728fb09f39283c7ba415e26ce14" ns2:_="" ns3:_="">
    <xsd:import namespace="f097cf54-b3e1-41b3-879c-3a3f20f67554"/>
    <xsd:import namespace="0cc55d63-104b-452e-903a-996e14608d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cf54-b3e1-41b3-879c-3a3f20f675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Kuvien tunnisteet" ma:readOnly="false" ma:fieldId="{5cf76f15-5ced-4ddc-b409-7134ff3c332f}" ma:taxonomyMulti="true" ma:sspId="f826edb2-9d9d-40ea-81f6-3dff688d55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5d63-104b-452e-903a-996e14608d9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7edaf82-05fd-4a35-a145-4d6e3634a454}" ma:internalName="TaxCatchAll" ma:showField="CatchAllData" ma:web="0cc55d63-104b-452e-903a-996e14608d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060D4-8307-4DF9-A74E-899574508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A42C21-F8E3-4D73-917C-4904AF08780D}">
  <ds:schemaRefs>
    <ds:schemaRef ds:uri="http://www.w3.org/XML/1998/namespace"/>
    <ds:schemaRef ds:uri="f097cf54-b3e1-41b3-879c-3a3f20f67554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cc55d63-104b-452e-903a-996e14608d9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BFB959-9F82-4A25-B427-E85C484E8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97cf54-b3e1-41b3-879c-3a3f20f67554"/>
    <ds:schemaRef ds:uri="0cc55d63-104b-452e-903a-996e14608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Kerättävä data</vt:lpstr>
      <vt:lpstr>LIPAS-näkymä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 Kaksonen</dc:creator>
  <cp:keywords/>
  <dc:description/>
  <cp:lastModifiedBy>Joni Toivola</cp:lastModifiedBy>
  <cp:revision/>
  <dcterms:created xsi:type="dcterms:W3CDTF">2022-10-24T09:59:05Z</dcterms:created>
  <dcterms:modified xsi:type="dcterms:W3CDTF">2024-01-31T11:02:47Z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0x0101009C6FBF303829B941A2DE2DBC64904E91</vt:lpwstr>
  </property>
  <property fmtid="{D5CDD505-2E9C-101B-9397-08002B2CF9AE}" pid="3" name="MediaServiceImageTags">
    <vt:lpwstr/>
  </property>
</Properties>
</file>